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m" ContentType="application/vnd.ms-word.document.macroEnabled.12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Desktop\FINANCIJSKI IZVJEŠTAJI\FIN. IZVJEŠTAJI 2025\I-VI FIN. IZVJEŠTAJ 2025\POLUGOD. IZVJEŠTAJ O IZVRŠENJU FIN. PLANA 2025\"/>
    </mc:Choice>
  </mc:AlternateContent>
  <bookViews>
    <workbookView xWindow="0" yWindow="0" windowWidth="28800" windowHeight="11700"/>
  </bookViews>
  <sheets>
    <sheet name="1. Sažetak" sheetId="2" r:id="rId1"/>
    <sheet name="1.1 Sažetak" sheetId="6" r:id="rId2"/>
    <sheet name="1.2.1.Izv. prema ek. klasif." sheetId="7" r:id="rId3"/>
    <sheet name="1.2.2. Izv. prema izvorima fin." sheetId="8" r:id="rId4"/>
    <sheet name="1.2.3. Izv. prema funkc. klasif" sheetId="9" r:id="rId5"/>
    <sheet name="1.3.1. Rač. fin. prema ek. klas" sheetId="10" r:id="rId6"/>
    <sheet name="1.3.2. Rač. fin. prema izv.fin." sheetId="11" r:id="rId7"/>
    <sheet name="2. Posebni dio" sheetId="32" r:id="rId8"/>
    <sheet name="Preneseni višak ili manjak" sheetId="12" r:id="rId9"/>
    <sheet name="2.1. Posebni dio - Izv. po org." sheetId="13" r:id="rId10"/>
    <sheet name="2.2. Izv. po program. klas." sheetId="14" r:id="rId11"/>
    <sheet name="Završna odredba" sheetId="30" r:id="rId12"/>
  </sheets>
  <definedNames>
    <definedName name="_xlnm.Print_Area" localSheetId="0">'1. Sažetak'!$A$1:$F$41</definedName>
  </definedNames>
  <calcPr calcId="162913"/>
</workbook>
</file>

<file path=xl/calcChain.xml><?xml version="1.0" encoding="utf-8"?>
<calcChain xmlns="http://schemas.openxmlformats.org/spreadsheetml/2006/main">
  <c r="F18" i="2" l="1"/>
  <c r="C22" i="2" l="1"/>
  <c r="F22" i="2" s="1"/>
  <c r="F31" i="2"/>
  <c r="B36" i="2"/>
  <c r="B35" i="2"/>
  <c r="B34" i="2"/>
  <c r="E20" i="2" l="1"/>
  <c r="E21" i="2"/>
  <c r="C27" i="2" l="1"/>
  <c r="D27" i="2"/>
  <c r="B27" i="2"/>
  <c r="G36" i="2"/>
  <c r="D35" i="2"/>
  <c r="C35" i="2"/>
  <c r="D34" i="2"/>
  <c r="C34" i="2"/>
  <c r="C36" i="2"/>
  <c r="G26" i="2"/>
  <c r="G25" i="2"/>
  <c r="D22" i="2"/>
  <c r="G22" i="2" s="1"/>
  <c r="B22" i="2"/>
  <c r="G21" i="2"/>
  <c r="F21" i="2"/>
  <c r="G20" i="2"/>
  <c r="F20" i="2"/>
  <c r="G19" i="2"/>
  <c r="F19" i="2"/>
  <c r="E19" i="2"/>
  <c r="G18" i="2"/>
  <c r="E18" i="2"/>
  <c r="D37" i="2" l="1"/>
  <c r="E34" i="2"/>
  <c r="G34" i="2" s="1"/>
  <c r="E31" i="2"/>
  <c r="F35" i="2"/>
  <c r="E35" i="2"/>
  <c r="B37" i="2"/>
  <c r="C37" i="2"/>
  <c r="G35" i="2"/>
  <c r="E36" i="2"/>
  <c r="E22" i="2"/>
  <c r="F34" i="2"/>
  <c r="F36" i="2"/>
  <c r="E37" i="2" l="1"/>
</calcChain>
</file>

<file path=xl/sharedStrings.xml><?xml version="1.0" encoding="utf-8"?>
<sst xmlns="http://schemas.openxmlformats.org/spreadsheetml/2006/main" count="577" uniqueCount="302">
  <si>
    <t xml:space="preserve"> </t>
  </si>
  <si>
    <t>O IZVRŠENJU FINANCIJSKOG PLANA GLAZBENE ŠKOLE ALBERTA ŠTRIGE KRIŽEVCI</t>
  </si>
  <si>
    <t>I. OPĆI DIO</t>
  </si>
  <si>
    <t>SAŽETAK A. RAČUNA PRIHODA I RASHODA I B. RAČUNA FINANCIRANJA</t>
  </si>
  <si>
    <t>Članak 1.</t>
  </si>
  <si>
    <t>Svi iznosi iskazani su u valuti: EUR*</t>
  </si>
  <si>
    <t>Indeks
3/1*100</t>
  </si>
  <si>
    <t>Indeks
3/2*100</t>
  </si>
  <si>
    <t>4/3              IND.</t>
  </si>
  <si>
    <t>6=4/3*100</t>
  </si>
  <si>
    <t xml:space="preserve">   6    Prihodi poslovanja</t>
  </si>
  <si>
    <t xml:space="preserve">   7    Prihodi od prodaje nefinancijske imovine</t>
  </si>
  <si>
    <t xml:space="preserve">   3    Rashodi poslovanja</t>
  </si>
  <si>
    <t xml:space="preserve">   4    Rashodi za nabavu nefinancijske imovine</t>
  </si>
  <si>
    <t xml:space="preserve">RAZLIKA - VIŠAK/MANJAK </t>
  </si>
  <si>
    <t xml:space="preserve">   8    Primici od financijske imovine i zaduživanja</t>
  </si>
  <si>
    <t>-</t>
  </si>
  <si>
    <t xml:space="preserve">   5    Izdaci za financijsku imovinu i otplate zajmova</t>
  </si>
  <si>
    <t xml:space="preserve">   92   Rezultat poslovanja</t>
  </si>
  <si>
    <t xml:space="preserve">      Ukupno prihodi i primici</t>
  </si>
  <si>
    <t xml:space="preserve">      Ukupno rashodi i izdaci</t>
  </si>
  <si>
    <t xml:space="preserve">      Rezultat poslovanja (prenesen iz prethodne godine)</t>
  </si>
  <si>
    <t>RAZLIKA VIŠAK/MANJAK</t>
  </si>
  <si>
    <t>Članak 2.</t>
  </si>
  <si>
    <t>Prihodi i rashodi te primici i izdaci utvrđeni u A. Računu prihoda i rashoda i B. Računu financiranja ostvareni su, kako slijedi:</t>
  </si>
  <si>
    <t>A. SAŽETAK RAČUNA PRIHODA I RASHODA</t>
  </si>
  <si>
    <t>B. SAŽETAK RAČUNA FINANCIRANJA</t>
  </si>
  <si>
    <t>RAZLIKA PRIMITAKA I IZDATAKA</t>
  </si>
  <si>
    <t>D. UKUPNO FINANCIJSKI PLAN</t>
  </si>
  <si>
    <t>C. PRENESENI VIŠAK/MANJAK IZ PRETHODNE GODINE</t>
  </si>
  <si>
    <t xml:space="preserve"> POLUGODIŠNJI IZVJEŠTAJ</t>
  </si>
  <si>
    <t>Brojčana oznaka i naziv</t>
  </si>
  <si>
    <t>Rebalans za 2024. godinu</t>
  </si>
  <si>
    <t>Indeks
 4 / 3</t>
  </si>
  <si>
    <t>UKUPNO RASHODI</t>
  </si>
  <si>
    <t>Ostvarenje / izvršenje 30.6.2023.</t>
  </si>
  <si>
    <t>Ostvarenje / izvršenje 30.6.2024.</t>
  </si>
  <si>
    <t>Indeks 
4 / 2</t>
  </si>
  <si>
    <t>1.3.2. IZVJEŠTAJ RAČUNA FINANCIRANJA PREMA IZVORIMA FINANCIRANJA</t>
  </si>
  <si>
    <t>ZA 2025. GODINU</t>
  </si>
  <si>
    <t>Izvršenje              30.06.2024</t>
  </si>
  <si>
    <t>Rebalans 
2025</t>
  </si>
  <si>
    <t>Izvršenje             30.06.2025</t>
  </si>
  <si>
    <t xml:space="preserve">         Financijski plan Glazbene škole Alberta Štrige Križevci izvršen je u razdoblju od 1.1. do 30.6.2025. godine, kako slijedi:</t>
  </si>
  <si>
    <t xml:space="preserve">          Na temelju članka 81.-86. Zakona o proračunu ("Narodne novine" broj 144/21) i članka 29. Statuta Glazbene škole Alberta Štrige Križevci (KLASA: 012-03/19-01/01 , URBROJ: 2137-47-02-19-1, od 14.02.2019. godine), Školski odbor je na 3. sjednici održanoj elektronskim putem u periodu od 14 .7. - 16. 7. 2025.  godine donio</t>
  </si>
  <si>
    <t>POLUGODIŠNJI IZVJEŠTAJ O IZVRŠENJU FINANCIJSKOG PLANA ZA 2025. GODINU</t>
  </si>
  <si>
    <t>1. OPĆI DIO</t>
  </si>
  <si>
    <t>1.1. SAŽETAK RAČUNA PRIHODA I RASHODA I RAČUNA FINANCIRANJA</t>
  </si>
  <si>
    <t>A) SAŽETAK RAČUNA PRIHODA I RASHODA</t>
  </si>
  <si>
    <t>Ostvarenje / izvršenje
30.6.2024.</t>
  </si>
  <si>
    <t>Plan za 2025. godinu</t>
  </si>
  <si>
    <t>Ostvarenje / izvršenje
30.6.2025.</t>
  </si>
  <si>
    <t>Indeks
 4 / 2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</si>
  <si>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</si>
  <si>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</si>
  <si>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</si>
  <si>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</si>
  <si>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</si>
  <si>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</si>
  <si>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</si>
  <si>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</si>
  <si>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</si>
  <si>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</si>
  <si>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</si>
  <si>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</si>
  <si>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</si>
  <si>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</si>
  <si>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</si>
  <si>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</si>
  <si>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</si>
  <si>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</si>
  <si>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</si>
  <si>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30.6.2024.</t>
  </si>
  <si>
    <t>Ostvarenje / izvršenje 
30.6.2025.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</si>
  <si>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</si>
  <si>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</si>
  <si>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</si>
  <si>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</si>
  <si>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</si>
  <si>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</si>
  <si>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</si>
  <si>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</si>
  <si>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</si>
  <si>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</si>
  <si>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</si>
  <si>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</si>
  <si>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</si>
  <si>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</si>
  <si>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</si>
  <si>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</si>
  <si>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</si>
  <si>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661</t>
  </si>
  <si>
    <t>Prihodi od prodaje proizvoda i robe te pruženih usluga</t>
  </si>
  <si>
    <t>6615</t>
  </si>
  <si>
    <t>Prihodi od pruženih usluga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</si>
  <si>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</si>
  <si>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</si>
  <si>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</si>
  <si>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</si>
  <si>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</si>
  <si>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</si>
  <si>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</si>
  <si>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</si>
  <si>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68</t>
  </si>
  <si>
    <t>Kazne, upravne mjere i ostali prihodi</t>
  </si>
  <si>
    <t>7</t>
  </si>
  <si>
    <t>Prihodi od prodaje nefinancijske imovine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</si>
  <si>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</si>
  <si>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</si>
  <si>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</si>
  <si>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</si>
  <si>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</si>
  <si>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</si>
  <si>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</si>
  <si>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</si>
  <si>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</si>
  <si>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</si>
  <si>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</si>
  <si>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</si>
  <si>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</si>
  <si>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</si>
  <si>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</si>
  <si>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</si>
  <si>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</si>
  <si>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</si>
  <si>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</si>
  <si>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</si>
  <si>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</si>
  <si>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</si>
  <si>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</si>
  <si>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</si>
  <si>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</si>
  <si>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</si>
  <si>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</si>
  <si>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</si>
  <si>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</si>
  <si>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</si>
  <si>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</si>
  <si>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</si>
  <si>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</si>
  <si>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</si>
  <si>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</si>
  <si>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</si>
  <si>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</si>
  <si>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</si>
  <si>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</si>
  <si>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</si>
  <si>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</si>
  <si>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</si>
  <si>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</si>
  <si>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</si>
  <si>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</si>
  <si>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</si>
  <si>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</si>
  <si>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3234</t>
  </si>
  <si>
    <t>Komunalne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</si>
  <si>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</si>
  <si>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</si>
  <si>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</si>
  <si>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</si>
  <si>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</si>
  <si>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</si>
  <si>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</si>
  <si>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</si>
  <si>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</si>
  <si>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</si>
  <si>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</si>
  <si>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</si>
  <si>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</si>
  <si>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</si>
  <si>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</si>
  <si>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</si>
  <si>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</si>
  <si>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</si>
  <si>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</si>
  <si>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</si>
  <si>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</si>
  <si>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</si>
  <si>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38</t>
  </si>
  <si>
    <t>Rashodi za donacije, kazne, naknade šteta i kapitalne pomoći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</si>
  <si>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</si>
  <si>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</si>
  <si>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</si>
  <si>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</si>
  <si>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</si>
  <si>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</si>
  <si>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</si>
  <si>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</si>
  <si>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</si>
  <si>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</si>
  <si>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4226</t>
  </si>
  <si>
    <t>Sportska i glazbena oprema</t>
  </si>
  <si>
    <t>1.2.2. IZVJEŠTAJ O PRIHODIMA I RASHODIMA PREMA IZVORIMA FINANCIRANJA</t>
  </si>
  <si>
    <t>Ostvarenje / izvršenje 30.6.2025.</t>
  </si>
  <si>
    <t>1</t>
  </si>
  <si>
    <t>OPĆI PRIHODI I PRIMICI</t>
  </si>
  <si>
    <t>19</t>
  </si>
  <si>
    <t>OPĆI PRIHODI I PRIMICI - ZA PRORAČUNSKE KORISNIKE</t>
  </si>
  <si>
    <t>VLASTITI PRIHODI</t>
  </si>
  <si>
    <t>39</t>
  </si>
  <si>
    <t>VLASTITI PRIHODI PRORAČUNSKIH KORISNIKA</t>
  </si>
  <si>
    <t>PRIHODI ZA POSEBNE NAMJENE</t>
  </si>
  <si>
    <t>49</t>
  </si>
  <si>
    <t>PRIHODI PRORAČUNSKIH KORISNIKA PO POSEBNIM PROPISIMA</t>
  </si>
  <si>
    <t>5</t>
  </si>
  <si>
    <t>POMOĆI</t>
  </si>
  <si>
    <t>55</t>
  </si>
  <si>
    <t>POMOĆI IZRAVNANJA ZA DECENTRALIZIRANE FUNKCIJE</t>
  </si>
  <si>
    <t>56</t>
  </si>
  <si>
    <t>POMOĆI ZA FISKALNU ODRŽIVOST DJEČJIH VRTIĆA KOD PRORAČUNSKIH KORISNIKA</t>
  </si>
  <si>
    <t>58</t>
  </si>
  <si>
    <t>PRIHODI IZ DRUGIH PRORAČUNA TE OSTALIH SUBJEKATA UNUTAR OPĆEG PRORAČUNA KOJE OSTVARUJU PRORAČUNSKI KORISNICI</t>
  </si>
  <si>
    <t>DONACIJE</t>
  </si>
  <si>
    <t>69</t>
  </si>
  <si>
    <t>DONACIJE KOJE OSTVARUJU PRORAČUNSKI KORISNICI</t>
  </si>
  <si>
    <t>PRIHODI OD PRODAJE ILI ZAMJENE NEFINANCIJSKE IMOVINE</t>
  </si>
  <si>
    <t>79</t>
  </si>
  <si>
    <t>PRIHODI OD PRODAJE ILI ZAMJENE NEFINANCIJSKE IMOVINE KOD PRORAČUNSKIH KORISNIKA</t>
  </si>
  <si>
    <t>PRIHODI PO POSEBNIM PROPISIMA</t>
  </si>
  <si>
    <t>ZAKUP I PROMJENA NAMJENE POLJOPRIVREDNOG ZEMLJIŠTA</t>
  </si>
  <si>
    <t>1.2.3. IZVJEŠTAJ O RASHODIMA PREMA FUNKCIJSKOJ KLASIFIKACIJI</t>
  </si>
  <si>
    <t>Izvršenje 
30.6.2024.</t>
  </si>
  <si>
    <t>Izvršenje 30.6.2025.</t>
  </si>
  <si>
    <t>Indeks
4 / 3</t>
  </si>
  <si>
    <t>09 Obrazovanje</t>
  </si>
  <si>
    <t>091 Predškolsko i osnovno obrazovanje</t>
  </si>
  <si>
    <t>1.3. RAČUN FINANCIRANJA</t>
  </si>
  <si>
    <t>1.3.1. IZVJEŠTAJ RAČUNA FINANCIRANJA PREMA EKONOMSKOJ KLASIFIKACIJI</t>
  </si>
  <si>
    <t>PRENESENI VIŠAK ILI PRENESENI MANJAK</t>
  </si>
  <si>
    <t>9</t>
  </si>
  <si>
    <t>Vlastiti izvori</t>
  </si>
  <si>
    <t>92</t>
  </si>
  <si>
    <t>Rezultat poslovanja</t>
  </si>
  <si>
    <t>922</t>
  </si>
  <si>
    <t>Rezultat - višak/manjak</t>
  </si>
  <si>
    <t>9221</t>
  </si>
  <si>
    <t>Višak prihoda i primitaka</t>
  </si>
  <si>
    <t>9222</t>
  </si>
  <si>
    <t>Manjak prihoda i primitaka</t>
  </si>
  <si>
    <t xml:space="preserve">Ukupno </t>
  </si>
  <si>
    <t>2. POSEBNI DIO</t>
  </si>
  <si>
    <t>2.1. IZVJEŠTAJ PO ORGANIZACIJSKOJ KLASIFIKACIJI</t>
  </si>
  <si>
    <t>Indeks
3 / 2</t>
  </si>
  <si>
    <t xml:space="preserve">UKUPNO : </t>
  </si>
  <si>
    <t>RAZDJEL    301</t>
  </si>
  <si>
    <t>UPRAVNI ODJEL ZA ODGOJ, OBRAZOVANJE, KULTURU, SPORT, SOCIJALNU SKRB, NACIONALNE MANJINE I TURIZAM</t>
  </si>
  <si>
    <t>GLAVA    30103</t>
  </si>
  <si>
    <t>OSNOVNE ŠKOLE</t>
  </si>
  <si>
    <t>2. POSEBNI DIO
2.1. IZVJEŠTAJ PO PROGRAMSKOJ KLASIFIKACIJI</t>
  </si>
  <si>
    <t>Indeks 
3 / 2</t>
  </si>
  <si>
    <t>GLAVA    30102</t>
  </si>
  <si>
    <t>OSNOVNOŠKOLSKO OBRAZOVANJE</t>
  </si>
  <si>
    <t>PROGRAM    3203</t>
  </si>
  <si>
    <t>OSNOVNOŠKOLSKO OBRAZOVANJE U GŠ ALBERTA ŠTRIGE KRIŽEVCI</t>
  </si>
  <si>
    <t>Izvor financiranja   1</t>
  </si>
  <si>
    <t>Opći prihodi i primici</t>
  </si>
  <si>
    <t>Izvor financiranja   3</t>
  </si>
  <si>
    <t>Vlastiti prihodi</t>
  </si>
  <si>
    <t>Izvor financiranja   4</t>
  </si>
  <si>
    <t>Prihodi za posebne namjene</t>
  </si>
  <si>
    <t>Izvor financiranja   5</t>
  </si>
  <si>
    <t>Pomoći</t>
  </si>
  <si>
    <t>Izvor financiranja   6</t>
  </si>
  <si>
    <t>Donacije</t>
  </si>
  <si>
    <t>Izvor financiranja   7</t>
  </si>
  <si>
    <t>Prihodi od prodaje ili zamjene nefinancijske imovine</t>
  </si>
  <si>
    <t>Aktivnost A320301</t>
  </si>
  <si>
    <t>PREDŠKOLSKI PROGRAM</t>
  </si>
  <si>
    <t>Izvor financiranja   56</t>
  </si>
  <si>
    <t>Pomoći za fiskalnu održivost dječjih vrtića kod proračunskih korisnika</t>
  </si>
  <si>
    <t>Aktivnost A320302</t>
  </si>
  <si>
    <t>RASHODI ZAKONSKOG STANDARDA</t>
  </si>
  <si>
    <t>Izvor financiranja   55</t>
  </si>
  <si>
    <t>Pomoći izravnanja za decentralizirane funkcije</t>
  </si>
  <si>
    <t>3236</t>
  </si>
  <si>
    <t>Zdravstvene i veterinarske usluge</t>
  </si>
  <si>
    <t>3292</t>
  </si>
  <si>
    <t>Premije osiguranja</t>
  </si>
  <si>
    <t>3431</t>
  </si>
  <si>
    <t>Bankarske usluge i usluge platnog prometa</t>
  </si>
  <si>
    <t>3434</t>
  </si>
  <si>
    <t>Ostali nespomenuti financijski rashodi</t>
  </si>
  <si>
    <t>Aktivnost A320303</t>
  </si>
  <si>
    <t>RASHODI IZNAD ZAKONSKOG STANDARDA</t>
  </si>
  <si>
    <t>Izvor financiranja   19</t>
  </si>
  <si>
    <t>Opći prihodi i primici - za proračunske korisnike</t>
  </si>
  <si>
    <t>Izvor financiranja   39</t>
  </si>
  <si>
    <t>Vlastiti prihodi proračunskih korisnika</t>
  </si>
  <si>
    <t>Izvor financiranja   49</t>
  </si>
  <si>
    <t>Prihodi proračunskih korisnika po posebnim propisima</t>
  </si>
  <si>
    <t>3222</t>
  </si>
  <si>
    <t>Materijal i sirovine</t>
  </si>
  <si>
    <t>3227</t>
  </si>
  <si>
    <t>Službena, radna i zaštitna odjeća i obuća</t>
  </si>
  <si>
    <t>4124</t>
  </si>
  <si>
    <t>Ostala prava</t>
  </si>
  <si>
    <t>Izvor financiranja   58</t>
  </si>
  <si>
    <t>Prihodi iz drugih proračuna te ostalih subjekata unutar općeg proračuna koje ostvaruju proračunski korisnici</t>
  </si>
  <si>
    <t>Izvor financiranja   69</t>
  </si>
  <si>
    <t>Donacije koje ostvaruju proračunski korisnici</t>
  </si>
  <si>
    <t>Izvor financiranja   79</t>
  </si>
  <si>
    <t>Prihodi od prodaje ili zamjene nefinancijske imovine kod proračunskih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</si>
</sst>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7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7"/>
      <color rgb="FF000000"/>
      <name val="Arial"/>
    </font>
    <font>
      <i/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CDCDC"/>
      </patternFill>
    </fill>
    <fill>
      <patternFill patternType="solid">
        <fgColor rgb="FFA9A9A9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18" fillId="0" borderId="0"/>
  </cellStyleXfs>
  <cellXfs count="161">
    <xf numFmtId="0" fontId="0" fillId="0" borderId="0" xfId="0"/>
    <xf numFmtId="0" fontId="9" fillId="0" borderId="0" xfId="0" applyFont="1" applyAlignment="1">
      <alignment vertical="center"/>
    </xf>
    <xf numFmtId="2" fontId="10" fillId="6" borderId="0" xfId="1" applyNumberFormat="1" applyFont="1" applyFill="1" applyAlignment="1">
      <alignment horizontal="right" vertical="center"/>
    </xf>
    <xf numFmtId="0" fontId="10" fillId="5" borderId="0" xfId="1" applyFont="1" applyFill="1" applyAlignment="1">
      <alignment horizontal="left" vertical="center"/>
    </xf>
    <xf numFmtId="4" fontId="10" fillId="5" borderId="0" xfId="1" applyNumberFormat="1" applyFont="1" applyFill="1" applyAlignment="1">
      <alignment horizontal="right" vertical="center"/>
    </xf>
    <xf numFmtId="10" fontId="10" fillId="5" borderId="0" xfId="1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3" borderId="2" xfId="2" applyFont="1" applyBorder="1" applyAlignment="1">
      <alignment horizontal="center" vertical="center" wrapText="1"/>
    </xf>
    <xf numFmtId="0" fontId="5" fillId="3" borderId="2" xfId="2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11" fillId="2" borderId="0" xfId="1" applyNumberFormat="1" applyFont="1" applyAlignment="1">
      <alignment horizontal="right" vertical="center"/>
    </xf>
    <xf numFmtId="10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4" fontId="11" fillId="0" borderId="0" xfId="1" applyNumberFormat="1" applyFont="1" applyFill="1" applyBorder="1" applyAlignment="1">
      <alignment horizontal="right" vertical="center"/>
    </xf>
    <xf numFmtId="10" fontId="11" fillId="0" borderId="0" xfId="1" applyNumberFormat="1" applyFont="1" applyFill="1" applyBorder="1" applyAlignment="1">
      <alignment horizontal="right" vertical="center"/>
    </xf>
    <xf numFmtId="10" fontId="3" fillId="0" borderId="0" xfId="0" applyNumberFormat="1" applyFont="1" applyFill="1" applyAlignment="1">
      <alignment vertical="center"/>
    </xf>
    <xf numFmtId="4" fontId="6" fillId="6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left" vertical="center"/>
    </xf>
    <xf numFmtId="10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4" borderId="0" xfId="0" applyNumberFormat="1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left" vertical="center"/>
    </xf>
    <xf numFmtId="10" fontId="6" fillId="4" borderId="0" xfId="0" applyNumberFormat="1" applyFont="1" applyFill="1" applyAlignment="1">
      <alignment horizontal="center" vertical="center"/>
    </xf>
    <xf numFmtId="0" fontId="5" fillId="8" borderId="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right" vertical="center"/>
    </xf>
    <xf numFmtId="0" fontId="7" fillId="8" borderId="0" xfId="0" applyFont="1" applyFill="1" applyAlignment="1">
      <alignment horizontal="left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4" fontId="7" fillId="8" borderId="0" xfId="0" applyNumberFormat="1" applyFont="1" applyFill="1" applyBorder="1" applyAlignment="1">
      <alignment horizontal="right" vertical="center"/>
    </xf>
    <xf numFmtId="10" fontId="7" fillId="8" borderId="0" xfId="0" applyNumberFormat="1" applyFont="1" applyFill="1" applyBorder="1" applyAlignment="1">
      <alignment horizontal="right" vertical="center"/>
    </xf>
    <xf numFmtId="4" fontId="5" fillId="8" borderId="0" xfId="0" applyNumberFormat="1" applyFont="1" applyFill="1" applyBorder="1" applyAlignment="1">
      <alignment horizontal="right" vertical="center"/>
    </xf>
    <xf numFmtId="10" fontId="5" fillId="8" borderId="0" xfId="0" applyNumberFormat="1" applyFont="1" applyFill="1" applyBorder="1" applyAlignment="1">
      <alignment horizontal="center" vertical="center"/>
    </xf>
    <xf numFmtId="10" fontId="5" fillId="8" borderId="0" xfId="0" applyNumberFormat="1" applyFont="1" applyFill="1" applyAlignment="1">
      <alignment horizontal="center" vertical="center"/>
    </xf>
    <xf numFmtId="0" fontId="5" fillId="8" borderId="0" xfId="0" applyFont="1" applyFill="1" applyBorder="1" applyAlignment="1">
      <alignment horizontal="left" vertical="center" wrapText="1"/>
    </xf>
    <xf numFmtId="4" fontId="7" fillId="8" borderId="0" xfId="0" applyNumberFormat="1" applyFont="1" applyFill="1" applyBorder="1" applyAlignment="1">
      <alignment horizontal="left" vertical="center" wrapText="1"/>
    </xf>
    <xf numFmtId="10" fontId="7" fillId="8" borderId="0" xfId="0" applyNumberFormat="1" applyFont="1" applyFill="1" applyBorder="1" applyAlignment="1">
      <alignment vertical="center" wrapText="1"/>
    </xf>
    <xf numFmtId="10" fontId="7" fillId="8" borderId="0" xfId="0" applyNumberFormat="1" applyFont="1" applyFill="1" applyBorder="1" applyAlignment="1">
      <alignment horizontal="left" vertical="center" wrapText="1"/>
    </xf>
    <xf numFmtId="0" fontId="5" fillId="7" borderId="0" xfId="2" applyFont="1" applyFill="1" applyBorder="1" applyAlignment="1">
      <alignment horizontal="center" vertical="center" wrapText="1"/>
    </xf>
    <xf numFmtId="0" fontId="5" fillId="7" borderId="0" xfId="2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left" vertical="center"/>
    </xf>
    <xf numFmtId="4" fontId="8" fillId="4" borderId="0" xfId="1" applyNumberFormat="1" applyFont="1" applyFill="1" applyBorder="1" applyAlignment="1">
      <alignment horizontal="right" vertical="center"/>
    </xf>
    <xf numFmtId="10" fontId="8" fillId="4" borderId="0" xfId="1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3" xfId="0" applyNumberFormat="1" applyFont="1" applyBorder="1" applyAlignment="1" applyProtection="1">
      <alignment horizontal="left" vertical="center" wrapText="1" shrinkToFit="1" readingOrder="1"/>
    </xf>
    <xf numFmtId="49" fontId="13" fillId="9" borderId="4" xfId="0" applyNumberFormat="1" applyFont="1" applyFill="1" applyBorder="1" applyAlignment="1" applyProtection="1">
      <alignment horizontal="center" vertical="center" wrapText="1" shrinkToFit="1" readingOrder="1"/>
    </xf>
    <xf numFmtId="0" fontId="16" fillId="0" borderId="6" xfId="0" applyNumberFormat="1" applyFont="1" applyBorder="1" applyAlignment="1" applyProtection="1">
      <alignment horizontal="center" vertical="center" wrapText="1" shrinkToFit="1" readingOrder="1"/>
    </xf>
    <xf numFmtId="49" fontId="13" fillId="0" borderId="4" xfId="0" applyNumberFormat="1" applyFont="1" applyBorder="1" applyAlignment="1" applyProtection="1">
      <alignment horizontal="left" vertical="center" wrapText="1" shrinkToFit="1" readingOrder="1"/>
    </xf>
    <xf numFmtId="4" fontId="13" fillId="0" borderId="4" xfId="0" applyNumberFormat="1" applyFont="1" applyBorder="1" applyAlignment="1" applyProtection="1">
      <alignment horizontal="right" vertical="center" wrapText="1" shrinkToFit="1" readingOrder="1"/>
    </xf>
    <xf numFmtId="0" fontId="13" fillId="0" borderId="4" xfId="0" applyNumberFormat="1" applyFont="1" applyBorder="1" applyAlignment="1" applyProtection="1">
      <alignment horizontal="right" vertical="center" wrapText="1" shrinkToFit="1" readingOrder="1"/>
    </xf>
    <xf numFmtId="4" fontId="14" fillId="0" borderId="4" xfId="0" applyNumberFormat="1" applyFont="1" applyBorder="1" applyAlignment="1" applyProtection="1">
      <alignment horizontal="right" vertical="center" wrapText="1" shrinkToFit="1" readingOrder="1"/>
    </xf>
    <xf numFmtId="0" fontId="17" fillId="0" borderId="3" xfId="0" applyNumberFormat="1" applyFont="1" applyBorder="1" applyAlignment="1" applyProtection="1">
      <alignment horizontal="left" vertical="center" wrapText="1" shrinkToFit="1" readingOrder="1"/>
    </xf>
    <xf numFmtId="0" fontId="17" fillId="0" borderId="4" xfId="0" applyNumberFormat="1" applyFont="1" applyBorder="1" applyAlignment="1" applyProtection="1">
      <alignment horizontal="left" vertical="center" wrapText="1" shrinkToFit="1" readingOrder="1"/>
    </xf>
    <xf numFmtId="4" fontId="17" fillId="0" borderId="4" xfId="0" applyNumberFormat="1" applyFont="1" applyBorder="1" applyAlignment="1" applyProtection="1">
      <alignment horizontal="right" vertical="center" wrapText="1" shrinkToFit="1" readingOrder="1"/>
    </xf>
    <xf numFmtId="0" fontId="14" fillId="0" borderId="3" xfId="0" applyNumberFormat="1" applyFont="1" applyBorder="1" applyAlignment="1" applyProtection="1">
      <alignment horizontal="left" vertical="center" wrapText="1" shrinkToFit="1" readingOrder="1"/>
    </xf>
    <xf numFmtId="0" fontId="14" fillId="0" borderId="4" xfId="0" applyNumberFormat="1" applyFont="1" applyBorder="1" applyAlignment="1" applyProtection="1">
      <alignment horizontal="left" vertical="center" wrapText="1" shrinkToFit="1" readingOrder="1"/>
    </xf>
    <xf numFmtId="0" fontId="6" fillId="0" borderId="0" xfId="0" applyFont="1" applyAlignment="1">
      <alignment vertical="center"/>
    </xf>
    <xf numFmtId="0" fontId="5" fillId="7" borderId="0" xfId="2" applyFont="1" applyFill="1" applyBorder="1" applyAlignment="1">
      <alignment horizontal="center" wrapText="1"/>
    </xf>
    <xf numFmtId="0" fontId="21" fillId="0" borderId="3" xfId="0" applyNumberFormat="1" applyFont="1" applyBorder="1" applyAlignment="1">
      <alignment horizontal="center" vertical="center" wrapText="1" shrinkToFit="1" readingOrder="1"/>
    </xf>
    <xf numFmtId="49" fontId="21" fillId="0" borderId="3" xfId="0" applyNumberFormat="1" applyFont="1" applyBorder="1" applyAlignment="1">
      <alignment horizontal="center" vertical="center" wrapText="1" shrinkToFit="1" readingOrder="1"/>
    </xf>
    <xf numFmtId="0" fontId="21" fillId="0" borderId="4" xfId="0" applyNumberFormat="1" applyFont="1" applyBorder="1" applyAlignment="1">
      <alignment horizontal="center" vertical="center" wrapText="1" shrinkToFit="1" readingOrder="1"/>
    </xf>
    <xf numFmtId="0" fontId="21" fillId="0" borderId="5" xfId="0" applyNumberFormat="1" applyFont="1" applyBorder="1" applyAlignment="1">
      <alignment horizontal="center" vertical="center" wrapText="1" shrinkToFit="1" readingOrder="1"/>
    </xf>
    <xf numFmtId="0" fontId="21" fillId="9" borderId="5" xfId="0" applyNumberFormat="1" applyFont="1" applyFill="1" applyBorder="1" applyAlignment="1">
      <alignment horizontal="left" vertical="center" wrapText="1" shrinkToFit="1" readingOrder="1"/>
    </xf>
    <xf numFmtId="4" fontId="21" fillId="9" borderId="5" xfId="0" applyNumberFormat="1" applyFont="1" applyFill="1" applyBorder="1" applyAlignment="1">
      <alignment horizontal="right" vertical="center" wrapText="1" shrinkToFit="1" readingOrder="1"/>
    </xf>
    <xf numFmtId="0" fontId="22" fillId="0" borderId="5" xfId="0" applyNumberFormat="1" applyFont="1" applyBorder="1" applyAlignment="1">
      <alignment horizontal="left" vertical="center" wrapText="1" shrinkToFit="1" readingOrder="1"/>
    </xf>
    <xf numFmtId="4" fontId="22" fillId="0" borderId="5" xfId="0" applyNumberFormat="1" applyFont="1" applyBorder="1" applyAlignment="1">
      <alignment horizontal="right" vertical="center" wrapText="1" shrinkToFit="1" readingOrder="1"/>
    </xf>
    <xf numFmtId="0" fontId="22" fillId="10" borderId="5" xfId="0" applyNumberFormat="1" applyFont="1" applyFill="1" applyBorder="1" applyAlignment="1">
      <alignment horizontal="left" vertical="center" wrapText="1" shrinkToFit="1" readingOrder="1"/>
    </xf>
    <xf numFmtId="4" fontId="22" fillId="10" borderId="5" xfId="0" applyNumberFormat="1" applyFont="1" applyFill="1" applyBorder="1" applyAlignment="1">
      <alignment horizontal="right" vertical="center" wrapText="1" shrinkToFit="1" readingOrder="1"/>
    </xf>
    <xf numFmtId="0" fontId="21" fillId="0" borderId="3" xfId="0" applyNumberFormat="1" applyFont="1" applyBorder="1" applyAlignment="1">
      <alignment horizontal="left" vertical="center" wrapText="1" shrinkToFit="1" readingOrder="1"/>
    </xf>
    <xf numFmtId="4" fontId="21" fillId="0" borderId="3" xfId="0" applyNumberFormat="1" applyFont="1" applyBorder="1" applyAlignment="1">
      <alignment horizontal="right" vertical="center" wrapText="1" shrinkToFit="1" readingOrder="1"/>
    </xf>
    <xf numFmtId="49" fontId="21" fillId="9" borderId="4" xfId="0" applyNumberFormat="1" applyFont="1" applyFill="1" applyBorder="1" applyAlignment="1">
      <alignment horizontal="center" vertical="center" wrapText="1" shrinkToFit="1" readingOrder="1"/>
    </xf>
    <xf numFmtId="0" fontId="21" fillId="9" borderId="4" xfId="0" applyNumberFormat="1" applyFont="1" applyFill="1" applyBorder="1" applyAlignment="1">
      <alignment horizontal="center" vertical="center" wrapText="1" shrinkToFit="1" readingOrder="1"/>
    </xf>
    <xf numFmtId="0" fontId="24" fillId="0" borderId="6" xfId="0" applyNumberFormat="1" applyFont="1" applyBorder="1" applyAlignment="1">
      <alignment horizontal="center" vertical="center" wrapText="1" shrinkToFit="1" readingOrder="1"/>
    </xf>
    <xf numFmtId="49" fontId="21" fillId="0" borderId="4" xfId="0" applyNumberFormat="1" applyFont="1" applyBorder="1" applyAlignment="1">
      <alignment horizontal="left" vertical="center" wrapText="1" shrinkToFit="1" readingOrder="1"/>
    </xf>
    <xf numFmtId="4" fontId="21" fillId="0" borderId="4" xfId="0" applyNumberFormat="1" applyFont="1" applyBorder="1" applyAlignment="1">
      <alignment horizontal="right" vertical="center" wrapText="1" shrinkToFit="1" readingOrder="1"/>
    </xf>
    <xf numFmtId="0" fontId="21" fillId="0" borderId="4" xfId="0" applyNumberFormat="1" applyFont="1" applyBorder="1" applyAlignment="1">
      <alignment horizontal="right" vertical="center" wrapText="1" shrinkToFit="1" readingOrder="1"/>
    </xf>
    <xf numFmtId="49" fontId="21" fillId="0" borderId="3" xfId="0" applyNumberFormat="1" applyFont="1" applyBorder="1" applyAlignment="1">
      <alignment horizontal="left" vertical="center" wrapText="1" shrinkToFit="1" readingOrder="1"/>
    </xf>
    <xf numFmtId="49" fontId="22" fillId="0" borderId="3" xfId="0" applyNumberFormat="1" applyFont="1" applyBorder="1" applyAlignment="1">
      <alignment horizontal="left" vertical="center" wrapText="1" shrinkToFit="1" readingOrder="1"/>
    </xf>
    <xf numFmtId="49" fontId="22" fillId="0" borderId="4" xfId="0" applyNumberFormat="1" applyFont="1" applyBorder="1" applyAlignment="1">
      <alignment horizontal="left" vertical="center" wrapText="1" shrinkToFit="1" readingOrder="1"/>
    </xf>
    <xf numFmtId="4" fontId="22" fillId="0" borderId="4" xfId="0" applyNumberFormat="1" applyFont="1" applyBorder="1" applyAlignment="1">
      <alignment horizontal="right" vertical="center" wrapText="1" shrinkToFit="1" readingOrder="1"/>
    </xf>
    <xf numFmtId="0" fontId="22" fillId="0" borderId="4" xfId="0" applyNumberFormat="1" applyFont="1" applyBorder="1" applyAlignment="1">
      <alignment horizontal="right" vertical="center" wrapText="1" shrinkToFit="1" readingOrder="1"/>
    </xf>
    <xf numFmtId="0" fontId="25" fillId="0" borderId="3" xfId="0" applyNumberFormat="1" applyFont="1" applyBorder="1" applyAlignment="1">
      <alignment horizontal="left" vertical="center" wrapText="1" shrinkToFit="1" readingOrder="1"/>
    </xf>
    <xf numFmtId="0" fontId="25" fillId="0" borderId="4" xfId="0" applyNumberFormat="1" applyFont="1" applyBorder="1" applyAlignment="1">
      <alignment horizontal="left" vertical="center" wrapText="1" shrinkToFit="1" readingOrder="1"/>
    </xf>
    <xf numFmtId="4" fontId="25" fillId="0" borderId="4" xfId="0" applyNumberFormat="1" applyFont="1" applyBorder="1" applyAlignment="1">
      <alignment horizontal="right" vertical="center" wrapText="1" shrinkToFit="1" readingOrder="1"/>
    </xf>
    <xf numFmtId="0" fontId="22" fillId="0" borderId="3" xfId="0" applyNumberFormat="1" applyFont="1" applyBorder="1" applyAlignment="1">
      <alignment horizontal="left" vertical="center" wrapText="1" shrinkToFit="1" readingOrder="1"/>
    </xf>
    <xf numFmtId="0" fontId="22" fillId="0" borderId="4" xfId="0" applyNumberFormat="1" applyFont="1" applyBorder="1" applyAlignment="1">
      <alignment horizontal="left" vertical="center" wrapText="1" shrinkToFit="1" readingOrder="1"/>
    </xf>
    <xf numFmtId="49" fontId="25" fillId="0" borderId="3" xfId="0" applyNumberFormat="1" applyFont="1" applyBorder="1" applyAlignment="1">
      <alignment horizontal="left" vertical="center" wrapText="1" shrinkToFit="1" readingOrder="1"/>
    </xf>
    <xf numFmtId="49" fontId="25" fillId="0" borderId="4" xfId="0" applyNumberFormat="1" applyFont="1" applyBorder="1" applyAlignment="1">
      <alignment horizontal="left" vertical="center" wrapText="1" shrinkToFit="1" readingOrder="1"/>
    </xf>
    <xf numFmtId="0" fontId="21" fillId="9" borderId="3" xfId="0" applyNumberFormat="1" applyFont="1" applyFill="1" applyBorder="1" applyAlignment="1">
      <alignment horizontal="center" vertical="center" wrapText="1" shrinkToFit="1" readingOrder="1"/>
    </xf>
    <xf numFmtId="0" fontId="21" fillId="0" borderId="6" xfId="0" applyNumberFormat="1" applyFont="1" applyBorder="1" applyAlignment="1">
      <alignment horizontal="center" vertical="center" wrapText="1" shrinkToFit="1" readingOrder="1"/>
    </xf>
    <xf numFmtId="0" fontId="21" fillId="0" borderId="5" xfId="0" applyNumberFormat="1" applyFont="1" applyBorder="1" applyAlignment="1">
      <alignment horizontal="left" vertical="center" wrapText="1" shrinkToFit="1" readingOrder="1"/>
    </xf>
    <xf numFmtId="4" fontId="21" fillId="0" borderId="6" xfId="0" applyNumberFormat="1" applyFont="1" applyBorder="1" applyAlignment="1">
      <alignment horizontal="right" vertical="center" wrapText="1" shrinkToFit="1" readingOrder="1"/>
    </xf>
    <xf numFmtId="49" fontId="21" fillId="0" borderId="5" xfId="0" applyNumberFormat="1" applyFont="1" applyBorder="1" applyAlignment="1">
      <alignment horizontal="left" vertical="center" wrapText="1" shrinkToFit="1" readingOrder="1"/>
    </xf>
    <xf numFmtId="49" fontId="25" fillId="0" borderId="5" xfId="0" applyNumberFormat="1" applyFont="1" applyBorder="1" applyAlignment="1">
      <alignment horizontal="left" vertical="center" wrapText="1" shrinkToFit="1" readingOrder="1"/>
    </xf>
    <xf numFmtId="4" fontId="25" fillId="0" borderId="6" xfId="0" applyNumberFormat="1" applyFont="1" applyBorder="1" applyAlignment="1">
      <alignment horizontal="right" vertical="center" wrapText="1" shrinkToFit="1" readingOrder="1"/>
    </xf>
    <xf numFmtId="0" fontId="21" fillId="0" borderId="6" xfId="0" applyNumberFormat="1" applyFont="1" applyBorder="1" applyAlignment="1">
      <alignment horizontal="left" vertical="center" wrapText="1" shrinkToFit="1" readingOrder="1"/>
    </xf>
    <xf numFmtId="0" fontId="21" fillId="0" borderId="6" xfId="0" applyNumberFormat="1" applyFont="1" applyBorder="1" applyAlignment="1">
      <alignment horizontal="right" vertical="center" wrapText="1" shrinkToFit="1" readingOrder="1"/>
    </xf>
    <xf numFmtId="0" fontId="22" fillId="0" borderId="6" xfId="0" applyNumberFormat="1" applyFont="1" applyBorder="1" applyAlignment="1">
      <alignment horizontal="left" vertical="center" wrapText="1" shrinkToFit="1" readingOrder="1"/>
    </xf>
    <xf numFmtId="4" fontId="22" fillId="0" borderId="6" xfId="0" applyNumberFormat="1" applyFont="1" applyBorder="1" applyAlignment="1">
      <alignment horizontal="right" vertical="center" wrapText="1" shrinkToFit="1" readingOrder="1"/>
    </xf>
    <xf numFmtId="0" fontId="22" fillId="0" borderId="6" xfId="0" applyNumberFormat="1" applyFont="1" applyBorder="1" applyAlignment="1">
      <alignment horizontal="right" vertical="center" wrapText="1" shrinkToFit="1" readingOrder="1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6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7" borderId="0" xfId="2" applyFont="1" applyFill="1" applyBorder="1" applyAlignment="1">
      <alignment horizontal="center" vertical="center" wrapText="1"/>
    </xf>
    <xf numFmtId="0" fontId="3" fillId="7" borderId="0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1" fillId="0" borderId="4" xfId="0" applyNumberFormat="1" applyFont="1" applyBorder="1" applyAlignment="1">
      <alignment horizontal="right" vertical="center" wrapText="1" shrinkToFit="1" readingOrder="1"/>
    </xf>
    <xf numFmtId="0" fontId="21" fillId="0" borderId="0" xfId="0" applyNumberFormat="1" applyFont="1" applyAlignment="1">
      <alignment horizontal="left" vertical="top" wrapText="1" shrinkToFit="1" readingOrder="1"/>
    </xf>
    <xf numFmtId="4" fontId="21" fillId="9" borderId="6" xfId="0" applyNumberFormat="1" applyFont="1" applyFill="1" applyBorder="1" applyAlignment="1">
      <alignment horizontal="right" vertical="center" wrapText="1" shrinkToFit="1" readingOrder="1"/>
    </xf>
    <xf numFmtId="0" fontId="20" fillId="0" borderId="0" xfId="0" applyNumberFormat="1" applyFont="1" applyAlignment="1">
      <alignment horizontal="center" vertical="top" wrapText="1" shrinkToFit="1" readingOrder="1"/>
    </xf>
    <xf numFmtId="0" fontId="21" fillId="0" borderId="4" xfId="0" applyNumberFormat="1" applyFont="1" applyBorder="1" applyAlignment="1">
      <alignment horizontal="center" vertical="center" wrapText="1" shrinkToFit="1" readingOrder="1"/>
    </xf>
    <xf numFmtId="0" fontId="21" fillId="0" borderId="6" xfId="0" applyNumberFormat="1" applyFont="1" applyBorder="1" applyAlignment="1">
      <alignment horizontal="center" vertical="center" wrapText="1" shrinkToFit="1" readingOrder="1"/>
    </xf>
    <xf numFmtId="4" fontId="22" fillId="10" borderId="6" xfId="0" applyNumberFormat="1" applyFont="1" applyFill="1" applyBorder="1" applyAlignment="1">
      <alignment horizontal="right" vertical="center" wrapText="1" shrinkToFit="1" readingOrder="1"/>
    </xf>
    <xf numFmtId="4" fontId="22" fillId="0" borderId="6" xfId="0" applyNumberFormat="1" applyFont="1" applyBorder="1" applyAlignment="1">
      <alignment horizontal="right" vertical="center" wrapText="1" shrinkToFit="1" readingOrder="1"/>
    </xf>
    <xf numFmtId="49" fontId="19" fillId="0" borderId="0" xfId="0" applyNumberFormat="1" applyFont="1" applyAlignment="1">
      <alignment horizontal="center" vertical="top" wrapText="1" shrinkToFit="1" readingOrder="1"/>
    </xf>
    <xf numFmtId="0" fontId="19" fillId="0" borderId="0" xfId="0" applyNumberFormat="1" applyFont="1" applyAlignment="1">
      <alignment horizontal="center" vertical="top" wrapText="1" shrinkToFit="1" readingOrder="1"/>
    </xf>
    <xf numFmtId="0" fontId="23" fillId="0" borderId="0" xfId="0" applyNumberFormat="1" applyFont="1" applyAlignment="1">
      <alignment horizontal="center" vertical="top" wrapText="1" shrinkToFit="1" readingOrder="1"/>
    </xf>
    <xf numFmtId="0" fontId="21" fillId="9" borderId="3" xfId="0" applyNumberFormat="1" applyFont="1" applyFill="1" applyBorder="1" applyAlignment="1">
      <alignment horizontal="center" vertical="center" wrapText="1" shrinkToFit="1" readingOrder="1"/>
    </xf>
    <xf numFmtId="0" fontId="24" fillId="0" borderId="5" xfId="0" applyNumberFormat="1" applyFont="1" applyBorder="1" applyAlignment="1">
      <alignment horizontal="center" vertical="center" wrapText="1" shrinkToFit="1" readingOrder="1"/>
    </xf>
    <xf numFmtId="49" fontId="20" fillId="0" borderId="0" xfId="0" applyNumberFormat="1" applyFont="1" applyAlignment="1">
      <alignment horizontal="center" vertical="top" wrapText="1" shrinkToFit="1" readingOrder="1"/>
    </xf>
    <xf numFmtId="0" fontId="23" fillId="0" borderId="0" xfId="0" applyNumberFormat="1" applyFont="1" applyAlignment="1">
      <alignment horizontal="center" vertical="center" wrapText="1" shrinkToFit="1" readingOrder="1"/>
    </xf>
    <xf numFmtId="0" fontId="19" fillId="0" borderId="0" xfId="0" applyNumberFormat="1" applyFont="1" applyAlignment="1">
      <alignment horizontal="center" vertical="center" wrapText="1" shrinkToFit="1" readingOrder="1"/>
    </xf>
    <xf numFmtId="49" fontId="12" fillId="0" borderId="0" xfId="0" applyNumberFormat="1" applyFont="1" applyAlignment="1" applyProtection="1">
      <alignment horizontal="center" vertical="top" wrapText="1" shrinkToFit="1" readingOrder="1"/>
    </xf>
    <xf numFmtId="0" fontId="15" fillId="0" borderId="0" xfId="0" applyNumberFormat="1" applyFont="1" applyAlignment="1" applyProtection="1">
      <alignment horizontal="center" vertical="center" wrapText="1" shrinkToFit="1" readingOrder="1"/>
    </xf>
    <xf numFmtId="0" fontId="13" fillId="9" borderId="3" xfId="0" applyNumberFormat="1" applyFont="1" applyFill="1" applyBorder="1" applyAlignment="1" applyProtection="1">
      <alignment horizontal="center" vertical="center" wrapText="1" shrinkToFit="1" readingOrder="1"/>
    </xf>
    <xf numFmtId="0" fontId="16" fillId="0" borderId="5" xfId="0" applyNumberFormat="1" applyFont="1" applyBorder="1" applyAlignment="1" applyProtection="1">
      <alignment horizontal="center" vertical="center" wrapText="1" shrinkToFit="1" readingOrder="1"/>
    </xf>
    <xf numFmtId="0" fontId="20" fillId="0" borderId="0" xfId="0" applyNumberFormat="1" applyFont="1" applyAlignment="1">
      <alignment horizontal="center" vertical="center" wrapText="1" shrinkToFit="1" readingOrder="1"/>
    </xf>
    <xf numFmtId="49" fontId="21" fillId="0" borderId="6" xfId="0" applyNumberFormat="1" applyFont="1" applyBorder="1" applyAlignment="1">
      <alignment horizontal="left" vertical="center" wrapText="1" shrinkToFit="1" readingOrder="1"/>
    </xf>
    <xf numFmtId="49" fontId="22" fillId="0" borderId="5" xfId="0" applyNumberFormat="1" applyFont="1" applyBorder="1" applyAlignment="1">
      <alignment horizontal="left" vertical="center" wrapText="1" shrinkToFit="1" readingOrder="1"/>
    </xf>
    <xf numFmtId="49" fontId="22" fillId="0" borderId="6" xfId="0" applyNumberFormat="1" applyFont="1" applyBorder="1" applyAlignment="1">
      <alignment horizontal="left" vertical="center" wrapText="1" shrinkToFit="1" readingOrder="1"/>
    </xf>
    <xf numFmtId="0" fontId="21" fillId="0" borderId="3" xfId="0" applyNumberFormat="1" applyFont="1" applyBorder="1" applyAlignment="1">
      <alignment horizontal="left" vertical="center" wrapText="1" shrinkToFit="1" readingOrder="1"/>
    </xf>
    <xf numFmtId="0" fontId="21" fillId="0" borderId="3" xfId="0" applyNumberFormat="1" applyFont="1" applyBorder="1" applyAlignment="1">
      <alignment horizontal="center" vertical="center" wrapText="1" shrinkToFit="1" readingOrder="1"/>
    </xf>
    <xf numFmtId="49" fontId="21" fillId="0" borderId="5" xfId="0" applyNumberFormat="1" applyFont="1" applyBorder="1" applyAlignment="1">
      <alignment horizontal="right" vertical="center" wrapText="1" shrinkToFit="1" readingOrder="1"/>
    </xf>
    <xf numFmtId="49" fontId="21" fillId="0" borderId="5" xfId="0" applyNumberFormat="1" applyFont="1" applyBorder="1" applyAlignment="1">
      <alignment horizontal="left" vertical="center" wrapText="1" shrinkToFit="1" readingOrder="1"/>
    </xf>
    <xf numFmtId="49" fontId="22" fillId="0" borderId="5" xfId="0" applyNumberFormat="1" applyFont="1" applyBorder="1" applyAlignment="1">
      <alignment horizontal="left" vertical="center" wrapText="1" shrinkToFit="1" readingOrder="1"/>
    </xf>
    <xf numFmtId="49" fontId="25" fillId="0" borderId="5" xfId="0" applyNumberFormat="1" applyFont="1" applyBorder="1" applyAlignment="1">
      <alignment horizontal="left" vertical="center" wrapText="1" shrinkToFit="1" readingOrder="1"/>
    </xf>
    <xf numFmtId="49" fontId="25" fillId="0" borderId="6" xfId="0" applyNumberFormat="1" applyFont="1" applyBorder="1" applyAlignment="1">
      <alignment horizontal="left" vertical="center" wrapText="1" shrinkToFit="1" readingOrder="1"/>
    </xf>
  </cellXfs>
  <cellStyles count="4">
    <cellStyle name="Neutralno" xfId="1" builtinId="28"/>
    <cellStyle name="Normalno" xfId="0" builtinId="0"/>
    <cellStyle name="Normalno 2" xfId="3"/>
    <cellStyle name="Provjera ćelije" xfId="2" builtinId="23"/>
  </cellStyles>
  <dxfs count="0"/>
  <tableStyles count="0" defaultTableStyle="TableStyleMedium2" defaultPivotStyle="PivotStyleLight16"/>
  <colors>
    <mruColors>
      <color rgb="FFFFCC99"/>
      <color rgb="FFFFFFCC"/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276225</xdr:colOff>
          <xdr:row>15</xdr:row>
          <xdr:rowOff>104775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542925</xdr:colOff>
          <xdr:row>33</xdr:row>
          <xdr:rowOff>28575</xdr:rowOff>
        </xdr:to>
        <xdr:sp macro="" textlink="">
          <xdr:nvSpPr>
            <xdr:cNvPr id="15365" name="Object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Ljubičast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Dokument_programa_Microsoft_Word.doc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a_Microsoft_Word_s_omogu_enim_makronaredbama.docm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workbookViewId="0">
      <selection activeCell="A11" sqref="A11:F11"/>
    </sheetView>
  </sheetViews>
  <sheetFormatPr defaultColWidth="9.140625" defaultRowHeight="15" x14ac:dyDescent="0.2"/>
  <cols>
    <col min="1" max="1" width="51.7109375" style="7" customWidth="1"/>
    <col min="2" max="4" width="14.7109375" style="7" customWidth="1"/>
    <col min="5" max="5" width="10.42578125" style="7" customWidth="1"/>
    <col min="6" max="6" width="10.7109375" style="7" customWidth="1"/>
    <col min="7" max="7" width="12.5703125" style="7" hidden="1" customWidth="1"/>
    <col min="8" max="8" width="9.42578125" style="7" customWidth="1"/>
    <col min="9" max="16384" width="9.140625" style="7"/>
  </cols>
  <sheetData>
    <row r="1" spans="1:8" ht="60" customHeight="1" x14ac:dyDescent="0.2">
      <c r="A1" s="118" t="s">
        <v>44</v>
      </c>
      <c r="B1" s="118"/>
      <c r="C1" s="118"/>
      <c r="D1" s="118"/>
      <c r="E1" s="118"/>
      <c r="F1" s="118"/>
      <c r="G1" s="6"/>
      <c r="H1" s="6"/>
    </row>
    <row r="2" spans="1:8" ht="15" customHeight="1" x14ac:dyDescent="0.2">
      <c r="A2" s="73"/>
      <c r="D2" s="60"/>
      <c r="E2" s="60"/>
    </row>
    <row r="3" spans="1:8" ht="20.100000000000001" customHeight="1" x14ac:dyDescent="0.2">
      <c r="A3" s="119" t="s">
        <v>30</v>
      </c>
      <c r="B3" s="119"/>
      <c r="C3" s="119"/>
      <c r="D3" s="119"/>
      <c r="E3" s="119"/>
      <c r="F3" s="119"/>
    </row>
    <row r="4" spans="1:8" ht="20.100000000000001" customHeight="1" x14ac:dyDescent="0.2">
      <c r="A4" s="119" t="s">
        <v>1</v>
      </c>
      <c r="B4" s="119"/>
      <c r="C4" s="119"/>
      <c r="D4" s="119"/>
      <c r="E4" s="119"/>
      <c r="F4" s="119"/>
    </row>
    <row r="5" spans="1:8" ht="20.100000000000001" customHeight="1" x14ac:dyDescent="0.2">
      <c r="A5" s="120" t="s">
        <v>39</v>
      </c>
      <c r="B5" s="120"/>
      <c r="C5" s="120"/>
      <c r="D5" s="120"/>
      <c r="E5" s="120"/>
      <c r="F5" s="120"/>
    </row>
    <row r="6" spans="1:8" x14ac:dyDescent="0.2">
      <c r="A6" s="8"/>
      <c r="B6" s="8"/>
      <c r="C6" s="8"/>
      <c r="D6" s="8"/>
      <c r="E6" s="8"/>
      <c r="F6" s="8"/>
    </row>
    <row r="7" spans="1:8" ht="18" customHeight="1" x14ac:dyDescent="0.2">
      <c r="A7" s="121" t="s">
        <v>2</v>
      </c>
      <c r="B7" s="121"/>
      <c r="C7" s="121"/>
      <c r="D7" s="121"/>
      <c r="E7" s="121"/>
      <c r="F7" s="121"/>
    </row>
    <row r="8" spans="1:8" ht="18.75" customHeight="1" x14ac:dyDescent="0.2">
      <c r="A8" s="9"/>
      <c r="B8" s="9"/>
      <c r="C8" s="9"/>
      <c r="D8" s="9"/>
      <c r="E8" s="9"/>
      <c r="F8" s="9"/>
    </row>
    <row r="9" spans="1:8" ht="18.75" customHeight="1" x14ac:dyDescent="0.2">
      <c r="A9" s="117" t="s">
        <v>3</v>
      </c>
      <c r="B9" s="117"/>
      <c r="C9" s="117"/>
      <c r="D9" s="117"/>
      <c r="E9" s="117"/>
      <c r="F9" s="117"/>
    </row>
    <row r="10" spans="1:8" ht="18.75" customHeight="1" x14ac:dyDescent="0.2">
      <c r="A10" s="9"/>
      <c r="B10" s="9"/>
      <c r="C10" s="9"/>
      <c r="D10" s="9"/>
      <c r="E10" s="9"/>
      <c r="F10" s="9"/>
    </row>
    <row r="11" spans="1:8" ht="18" customHeight="1" x14ac:dyDescent="0.2">
      <c r="A11" s="122" t="s">
        <v>4</v>
      </c>
      <c r="B11" s="123"/>
      <c r="C11" s="123"/>
      <c r="D11" s="123"/>
      <c r="E11" s="123"/>
      <c r="F11" s="123"/>
    </row>
    <row r="12" spans="1:8" x14ac:dyDescent="0.2">
      <c r="A12" s="8"/>
      <c r="B12" s="8"/>
      <c r="C12" s="8"/>
      <c r="D12" s="8"/>
      <c r="E12" s="8"/>
      <c r="F12" s="8"/>
    </row>
    <row r="13" spans="1:8" ht="39.950000000000003" customHeight="1" x14ac:dyDescent="0.2">
      <c r="A13" s="124" t="s">
        <v>43</v>
      </c>
      <c r="B13" s="125"/>
      <c r="C13" s="125"/>
      <c r="D13" s="125"/>
      <c r="E13" s="125"/>
      <c r="F13" s="125"/>
      <c r="G13" s="6"/>
      <c r="H13" s="6"/>
    </row>
    <row r="14" spans="1:8" s="10" customFormat="1" x14ac:dyDescent="0.2"/>
    <row r="15" spans="1:8" ht="30" customHeight="1" x14ac:dyDescent="0.25">
      <c r="A15" s="126" t="s">
        <v>5</v>
      </c>
      <c r="B15" s="74" t="s">
        <v>40</v>
      </c>
      <c r="C15" s="54" t="s">
        <v>41</v>
      </c>
      <c r="D15" s="54" t="s">
        <v>42</v>
      </c>
      <c r="E15" s="54" t="s">
        <v>6</v>
      </c>
      <c r="F15" s="54" t="s">
        <v>7</v>
      </c>
      <c r="G15" s="11" t="s">
        <v>8</v>
      </c>
    </row>
    <row r="16" spans="1:8" ht="18" customHeight="1" x14ac:dyDescent="0.2">
      <c r="A16" s="127"/>
      <c r="B16" s="55">
        <v>1</v>
      </c>
      <c r="C16" s="55">
        <v>2</v>
      </c>
      <c r="D16" s="55">
        <v>3</v>
      </c>
      <c r="E16" s="55">
        <v>4</v>
      </c>
      <c r="F16" s="55">
        <v>5</v>
      </c>
      <c r="G16" s="12" t="s">
        <v>9</v>
      </c>
    </row>
    <row r="17" spans="1:8" ht="18" customHeight="1" x14ac:dyDescent="0.2">
      <c r="A17" s="40" t="s">
        <v>25</v>
      </c>
      <c r="B17" s="41"/>
      <c r="C17" s="41"/>
      <c r="D17" s="42"/>
      <c r="E17" s="43"/>
      <c r="F17" s="44"/>
      <c r="G17" s="13"/>
    </row>
    <row r="18" spans="1:8" ht="18" customHeight="1" x14ac:dyDescent="0.2">
      <c r="A18" s="14" t="s">
        <v>10</v>
      </c>
      <c r="B18" s="15">
        <v>691839.92</v>
      </c>
      <c r="C18" s="15">
        <v>1605150.85</v>
      </c>
      <c r="D18" s="15">
        <v>770662.14</v>
      </c>
      <c r="E18" s="16">
        <f>D18/B18</f>
        <v>1.113931297864396</v>
      </c>
      <c r="F18" s="17">
        <f>D18/C18</f>
        <v>0.48011820197459942</v>
      </c>
      <c r="G18" s="18" t="e">
        <f>SUM(D18/#REF!)*100</f>
        <v>#REF!</v>
      </c>
    </row>
    <row r="19" spans="1:8" ht="18" customHeight="1" x14ac:dyDescent="0.2">
      <c r="A19" s="14" t="s">
        <v>11</v>
      </c>
      <c r="B19" s="15">
        <v>21.72</v>
      </c>
      <c r="C19" s="15">
        <v>45</v>
      </c>
      <c r="D19" s="15">
        <v>21.72</v>
      </c>
      <c r="E19" s="16">
        <f t="shared" ref="E19:E21" si="0">D19/B19</f>
        <v>1</v>
      </c>
      <c r="F19" s="17">
        <f t="shared" ref="F19:F21" si="1">D19/C19</f>
        <v>0.48266666666666663</v>
      </c>
      <c r="G19" s="18" t="e">
        <f>SUM(D19/#REF!)*100</f>
        <v>#REF!</v>
      </c>
    </row>
    <row r="20" spans="1:8" ht="18" customHeight="1" x14ac:dyDescent="0.2">
      <c r="A20" s="14" t="s">
        <v>12</v>
      </c>
      <c r="B20" s="15">
        <v>650095.05000000005</v>
      </c>
      <c r="C20" s="15">
        <v>1579569.68</v>
      </c>
      <c r="D20" s="15">
        <v>846852.87</v>
      </c>
      <c r="E20" s="16">
        <f>D20/B20</f>
        <v>1.3026600802451886</v>
      </c>
      <c r="F20" s="17">
        <f t="shared" si="1"/>
        <v>0.53612884618043566</v>
      </c>
      <c r="G20" s="18" t="e">
        <f>SUM(D20/#REF!)*100</f>
        <v>#REF!</v>
      </c>
    </row>
    <row r="21" spans="1:8" ht="18" customHeight="1" x14ac:dyDescent="0.2">
      <c r="A21" s="14" t="s">
        <v>13</v>
      </c>
      <c r="B21" s="15">
        <v>35737.35</v>
      </c>
      <c r="C21" s="15">
        <v>26449</v>
      </c>
      <c r="D21" s="15">
        <v>20048.66</v>
      </c>
      <c r="E21" s="16">
        <f t="shared" si="0"/>
        <v>0.56100018607982971</v>
      </c>
      <c r="F21" s="17">
        <f t="shared" si="1"/>
        <v>0.75801202313887106</v>
      </c>
      <c r="G21" s="18" t="e">
        <f>SUM(D21/#REF!)*100</f>
        <v>#REF!</v>
      </c>
    </row>
    <row r="22" spans="1:8" ht="18" customHeight="1" x14ac:dyDescent="0.2">
      <c r="A22" s="56" t="s">
        <v>14</v>
      </c>
      <c r="B22" s="57">
        <f>B18+B19-B20-B21</f>
        <v>6029.2399999999689</v>
      </c>
      <c r="C22" s="57">
        <f>-C18-C19+C20+C21</f>
        <v>822.82999999984168</v>
      </c>
      <c r="D22" s="57">
        <f>D18+D19-D20-D21</f>
        <v>-96217.670000000013</v>
      </c>
      <c r="E22" s="58">
        <f>D22/B22</f>
        <v>-15.958507208205431</v>
      </c>
      <c r="F22" s="39">
        <f>D22/C22</f>
        <v>-116.93505341324274</v>
      </c>
      <c r="G22" s="19" t="e">
        <f>SUM(D22/#REF!)*100</f>
        <v>#REF!</v>
      </c>
    </row>
    <row r="23" spans="1:8" ht="18" customHeight="1" x14ac:dyDescent="0.2">
      <c r="A23" s="9"/>
      <c r="B23" s="15"/>
      <c r="C23" s="15"/>
      <c r="D23" s="15"/>
      <c r="E23" s="20"/>
      <c r="F23" s="21"/>
      <c r="G23" s="18"/>
    </row>
    <row r="24" spans="1:8" ht="18" customHeight="1" x14ac:dyDescent="0.2">
      <c r="A24" s="40" t="s">
        <v>26</v>
      </c>
      <c r="B24" s="45"/>
      <c r="C24" s="45"/>
      <c r="D24" s="45"/>
      <c r="E24" s="46"/>
      <c r="F24" s="44"/>
      <c r="G24" s="18"/>
    </row>
    <row r="25" spans="1:8" ht="18" customHeight="1" x14ac:dyDescent="0.2">
      <c r="A25" s="14" t="s">
        <v>15</v>
      </c>
      <c r="B25" s="15">
        <v>0</v>
      </c>
      <c r="C25" s="15">
        <v>0</v>
      </c>
      <c r="D25" s="15">
        <v>0</v>
      </c>
      <c r="E25" s="16" t="s">
        <v>16</v>
      </c>
      <c r="F25" s="17" t="s">
        <v>16</v>
      </c>
      <c r="G25" s="18" t="e">
        <f>SUM(D25/#REF!)*100</f>
        <v>#REF!</v>
      </c>
    </row>
    <row r="26" spans="1:8" ht="18" customHeight="1" x14ac:dyDescent="0.2">
      <c r="A26" s="14" t="s">
        <v>17</v>
      </c>
      <c r="B26" s="15">
        <v>0</v>
      </c>
      <c r="C26" s="15">
        <v>0</v>
      </c>
      <c r="D26" s="15">
        <v>0</v>
      </c>
      <c r="E26" s="16" t="s">
        <v>16</v>
      </c>
      <c r="F26" s="17" t="s">
        <v>16</v>
      </c>
      <c r="G26" s="18" t="e">
        <f>SUM(D26/#REF!)*100</f>
        <v>#REF!</v>
      </c>
    </row>
    <row r="27" spans="1:8" ht="18" customHeight="1" x14ac:dyDescent="0.2">
      <c r="A27" s="38" t="s">
        <v>27</v>
      </c>
      <c r="B27" s="37">
        <f>+B25-B26</f>
        <v>0</v>
      </c>
      <c r="C27" s="37">
        <f t="shared" ref="C27:D27" si="2">+C25-C26</f>
        <v>0</v>
      </c>
      <c r="D27" s="37">
        <f t="shared" si="2"/>
        <v>0</v>
      </c>
      <c r="E27" s="59" t="s">
        <v>16</v>
      </c>
      <c r="F27" s="59" t="s">
        <v>16</v>
      </c>
      <c r="G27" s="18"/>
    </row>
    <row r="28" spans="1:8" ht="18" customHeight="1" x14ac:dyDescent="0.2">
      <c r="A28" s="22"/>
      <c r="B28" s="23"/>
      <c r="C28" s="23"/>
      <c r="D28" s="23"/>
      <c r="E28" s="24"/>
      <c r="F28" s="25"/>
      <c r="G28" s="19"/>
    </row>
    <row r="29" spans="1:8" ht="18" customHeight="1" x14ac:dyDescent="0.2">
      <c r="A29" s="40" t="s">
        <v>29</v>
      </c>
      <c r="B29" s="47"/>
      <c r="C29" s="47"/>
      <c r="D29" s="47"/>
      <c r="E29" s="48"/>
      <c r="F29" s="49"/>
      <c r="G29" s="26">
        <v>0</v>
      </c>
    </row>
    <row r="30" spans="1:8" ht="18" customHeight="1" x14ac:dyDescent="0.2">
      <c r="A30" s="14"/>
      <c r="B30" s="15"/>
      <c r="C30" s="15"/>
      <c r="D30" s="15"/>
      <c r="E30" s="20"/>
      <c r="F30" s="20"/>
      <c r="G30" s="27"/>
      <c r="H30" s="18"/>
    </row>
    <row r="31" spans="1:8" ht="18" customHeight="1" x14ac:dyDescent="0.2">
      <c r="A31" s="14" t="s">
        <v>18</v>
      </c>
      <c r="B31" s="28">
        <v>11007.85</v>
      </c>
      <c r="C31" s="28">
        <v>822.83</v>
      </c>
      <c r="D31" s="28">
        <v>822.83</v>
      </c>
      <c r="E31" s="16">
        <f>D31/B31</f>
        <v>7.4749383394577512E-2</v>
      </c>
      <c r="F31" s="17">
        <f>D31/C31</f>
        <v>1</v>
      </c>
      <c r="G31" s="18"/>
    </row>
    <row r="32" spans="1:8" ht="18" customHeight="1" x14ac:dyDescent="0.2">
      <c r="A32" s="9"/>
      <c r="B32" s="28"/>
      <c r="C32" s="29"/>
      <c r="D32" s="29"/>
      <c r="E32" s="30"/>
      <c r="F32" s="31"/>
      <c r="G32" s="27"/>
      <c r="H32" s="32"/>
    </row>
    <row r="33" spans="1:8" ht="18" customHeight="1" x14ac:dyDescent="0.2">
      <c r="A33" s="50" t="s">
        <v>28</v>
      </c>
      <c r="B33" s="51"/>
      <c r="C33" s="51"/>
      <c r="D33" s="51"/>
      <c r="E33" s="52"/>
      <c r="F33" s="53"/>
      <c r="H33" s="33"/>
    </row>
    <row r="34" spans="1:8" ht="18" customHeight="1" x14ac:dyDescent="0.2">
      <c r="A34" s="33" t="s">
        <v>19</v>
      </c>
      <c r="B34" s="18">
        <f>B18+B19+B25</f>
        <v>691861.64</v>
      </c>
      <c r="C34" s="18">
        <f>C18+C19+C25</f>
        <v>1605195.85</v>
      </c>
      <c r="D34" s="18">
        <f>D18+D19+D25</f>
        <v>770683.86</v>
      </c>
      <c r="E34" s="17">
        <f>D34/B34</f>
        <v>1.1139277211553453</v>
      </c>
      <c r="F34" s="17">
        <f>D34/C34</f>
        <v>0.4801182734181626</v>
      </c>
      <c r="G34" s="18">
        <f>E34/D34*100</f>
        <v>1.4453756967939426E-4</v>
      </c>
    </row>
    <row r="35" spans="1:8" ht="18" customHeight="1" x14ac:dyDescent="0.2">
      <c r="A35" s="33" t="s">
        <v>20</v>
      </c>
      <c r="B35" s="15">
        <f>B20+B21+B26</f>
        <v>685832.4</v>
      </c>
      <c r="C35" s="15">
        <f>C20+C21+C26</f>
        <v>1606018.68</v>
      </c>
      <c r="D35" s="15">
        <f>D20+D21+D26</f>
        <v>866901.53</v>
      </c>
      <c r="E35" s="17">
        <f>D35/B35</f>
        <v>1.26401367156174</v>
      </c>
      <c r="F35" s="17">
        <f t="shared" ref="F35" si="3">D35/C35</f>
        <v>0.53978296815327209</v>
      </c>
      <c r="G35" s="34" t="e">
        <f>SUM(D35/#REF!)*100</f>
        <v>#REF!</v>
      </c>
    </row>
    <row r="36" spans="1:8" ht="18" customHeight="1" x14ac:dyDescent="0.2">
      <c r="A36" s="33" t="s">
        <v>21</v>
      </c>
      <c r="B36" s="18">
        <f>B31</f>
        <v>11007.85</v>
      </c>
      <c r="C36" s="18">
        <f>C31</f>
        <v>822.83</v>
      </c>
      <c r="D36" s="18">
        <v>822.83</v>
      </c>
      <c r="E36" s="17">
        <f>D36/B36</f>
        <v>7.4749383394577512E-2</v>
      </c>
      <c r="F36" s="17">
        <f>D36/C36</f>
        <v>1</v>
      </c>
      <c r="G36" s="34" t="e">
        <f>SUM(D36/#REF!)*100</f>
        <v>#REF!</v>
      </c>
    </row>
    <row r="37" spans="1:8" s="1" customFormat="1" ht="18" customHeight="1" x14ac:dyDescent="0.2">
      <c r="A37" s="3" t="s">
        <v>22</v>
      </c>
      <c r="B37" s="4">
        <f>B34-B35+B36</f>
        <v>17037.089999999989</v>
      </c>
      <c r="C37" s="4">
        <f t="shared" ref="C37" si="4">C34-C35+C36</f>
        <v>1.5836576494621113E-10</v>
      </c>
      <c r="D37" s="4">
        <f>D34-D35+D36</f>
        <v>-95394.84000000004</v>
      </c>
      <c r="E37" s="5">
        <f>D37/B37</f>
        <v>-5.5992449414776875</v>
      </c>
      <c r="F37" s="5" t="s">
        <v>16</v>
      </c>
      <c r="G37" s="2">
        <v>0</v>
      </c>
    </row>
    <row r="38" spans="1:8" x14ac:dyDescent="0.2">
      <c r="B38" s="34"/>
      <c r="C38" s="34"/>
      <c r="D38" s="34"/>
      <c r="E38" s="34"/>
      <c r="F38" s="34"/>
      <c r="G38" s="34"/>
      <c r="H38" s="34"/>
    </row>
    <row r="39" spans="1:8" ht="18" customHeight="1" x14ac:dyDescent="0.2">
      <c r="A39" s="128" t="s">
        <v>23</v>
      </c>
      <c r="B39" s="128"/>
      <c r="C39" s="128"/>
      <c r="D39" s="128"/>
      <c r="E39" s="128"/>
      <c r="F39" s="128"/>
    </row>
    <row r="40" spans="1:8" x14ac:dyDescent="0.2">
      <c r="B40" s="35"/>
      <c r="C40" s="35"/>
      <c r="D40" s="35"/>
      <c r="E40" s="35"/>
      <c r="F40" s="35"/>
      <c r="G40" s="35"/>
      <c r="H40" s="35"/>
    </row>
    <row r="41" spans="1:8" ht="39.950000000000003" customHeight="1" x14ac:dyDescent="0.2">
      <c r="A41" s="129" t="s">
        <v>24</v>
      </c>
      <c r="B41" s="129"/>
      <c r="C41" s="129"/>
      <c r="D41" s="129"/>
      <c r="E41" s="129"/>
      <c r="F41" s="129"/>
      <c r="G41" s="36"/>
      <c r="H41" s="36"/>
    </row>
    <row r="42" spans="1:8" x14ac:dyDescent="0.2">
      <c r="A42" s="36"/>
      <c r="B42" s="36"/>
      <c r="C42" s="36"/>
      <c r="D42" s="36"/>
      <c r="E42" s="36"/>
      <c r="F42" s="36"/>
      <c r="G42" s="36"/>
      <c r="H42" s="36"/>
    </row>
    <row r="43" spans="1:8" x14ac:dyDescent="0.2">
      <c r="A43" s="36"/>
      <c r="B43" s="36"/>
      <c r="C43" s="36"/>
      <c r="D43" s="36"/>
      <c r="E43" s="36"/>
      <c r="F43" s="36"/>
      <c r="G43" s="36"/>
      <c r="H43" s="36"/>
    </row>
    <row r="44" spans="1:8" x14ac:dyDescent="0.2">
      <c r="D44" s="27"/>
    </row>
    <row r="45" spans="1:8" x14ac:dyDescent="0.2">
      <c r="D45" s="27"/>
    </row>
    <row r="46" spans="1:8" x14ac:dyDescent="0.2">
      <c r="D46" s="27"/>
    </row>
    <row r="48" spans="1:8" x14ac:dyDescent="0.2">
      <c r="D48" s="27"/>
    </row>
    <row r="50" spans="4:4" x14ac:dyDescent="0.2">
      <c r="D50" s="27"/>
    </row>
    <row r="52" spans="4:4" x14ac:dyDescent="0.2">
      <c r="D52" s="27"/>
    </row>
  </sheetData>
  <mergeCells count="11">
    <mergeCell ref="A11:F11"/>
    <mergeCell ref="A13:F13"/>
    <mergeCell ref="A15:A16"/>
    <mergeCell ref="A39:F39"/>
    <mergeCell ref="A41:F41"/>
    <mergeCell ref="A9:F9"/>
    <mergeCell ref="A1:F1"/>
    <mergeCell ref="A3:F3"/>
    <mergeCell ref="A4:F4"/>
    <mergeCell ref="A5:F5"/>
    <mergeCell ref="A7:F7"/>
  </mergeCells>
  <printOptions horizontalCentered="1"/>
  <pageMargins left="0.25" right="0.25" top="0.75" bottom="0.75" header="0.3" footer="0.3"/>
  <pageSetup paperSize="9" scale="86" fitToHeight="0" orientation="portrait" horizontalDpi="0" verticalDpi="0" r:id="rId1"/>
  <ignoredErrors>
    <ignoredError sqref="C2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XFD1048576"/>
    </sheetView>
  </sheetViews>
  <sheetFormatPr defaultRowHeight="12.75" x14ac:dyDescent="0.2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</cols>
  <sheetData>
    <row r="1" spans="1:7" ht="15" x14ac:dyDescent="0.2">
      <c r="A1" s="139" t="s">
        <v>240</v>
      </c>
      <c r="B1" s="139"/>
      <c r="C1" s="139"/>
      <c r="D1" s="139"/>
      <c r="E1" s="139"/>
      <c r="F1" s="139"/>
      <c r="G1" s="139"/>
    </row>
    <row r="3" spans="1:7" ht="15" x14ac:dyDescent="0.2">
      <c r="B3" s="139" t="s">
        <v>241</v>
      </c>
      <c r="C3" s="139"/>
      <c r="D3" s="139"/>
      <c r="E3" s="139"/>
      <c r="F3" s="139"/>
      <c r="G3" s="139"/>
    </row>
    <row r="5" spans="1:7" ht="22.5" x14ac:dyDescent="0.2">
      <c r="A5" s="141" t="s">
        <v>31</v>
      </c>
      <c r="B5" s="141"/>
      <c r="C5" s="141"/>
      <c r="D5" s="87" t="s">
        <v>50</v>
      </c>
      <c r="E5" s="87" t="s">
        <v>222</v>
      </c>
      <c r="F5" s="87" t="s">
        <v>242</v>
      </c>
    </row>
    <row r="6" spans="1:7" x14ac:dyDescent="0.2">
      <c r="A6" s="155">
        <v>1</v>
      </c>
      <c r="B6" s="155"/>
      <c r="C6" s="155"/>
      <c r="D6" s="77">
        <v>2</v>
      </c>
      <c r="E6" s="77">
        <v>3</v>
      </c>
      <c r="F6" s="77">
        <v>4</v>
      </c>
    </row>
    <row r="7" spans="1:7" x14ac:dyDescent="0.2">
      <c r="A7" s="156" t="s">
        <v>243</v>
      </c>
      <c r="B7" s="156"/>
      <c r="C7" s="156"/>
      <c r="D7" s="108">
        <v>1576095</v>
      </c>
      <c r="E7" s="108">
        <v>866901.53</v>
      </c>
      <c r="F7" s="108">
        <v>55</v>
      </c>
    </row>
    <row r="8" spans="1:7" ht="33.75" x14ac:dyDescent="0.2">
      <c r="A8" s="157" t="s">
        <v>244</v>
      </c>
      <c r="B8" s="157"/>
      <c r="C8" s="151" t="s">
        <v>245</v>
      </c>
      <c r="D8" s="108">
        <v>1576095</v>
      </c>
      <c r="E8" s="108">
        <v>866901.53</v>
      </c>
      <c r="F8" s="108">
        <v>55</v>
      </c>
    </row>
    <row r="9" spans="1:7" x14ac:dyDescent="0.2">
      <c r="A9" s="157" t="s">
        <v>246</v>
      </c>
      <c r="B9" s="157"/>
      <c r="C9" s="151" t="s">
        <v>247</v>
      </c>
      <c r="D9" s="108">
        <v>1576095</v>
      </c>
      <c r="E9" s="108">
        <v>866901.53</v>
      </c>
      <c r="F9" s="108">
        <v>55</v>
      </c>
    </row>
  </sheetData>
  <mergeCells count="7">
    <mergeCell ref="A9:B9"/>
    <mergeCell ref="A1:G1"/>
    <mergeCell ref="B3:G3"/>
    <mergeCell ref="A5:C5"/>
    <mergeCell ref="A6:C6"/>
    <mergeCell ref="A7:C7"/>
    <mergeCell ref="A8:B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selection activeCell="K9" sqref="K9"/>
    </sheetView>
  </sheetViews>
  <sheetFormatPr defaultRowHeight="12.75" x14ac:dyDescent="0.2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</cols>
  <sheetData>
    <row r="1" spans="1:7" ht="42" customHeight="1" x14ac:dyDescent="0.2">
      <c r="B1" s="138" t="s">
        <v>248</v>
      </c>
      <c r="C1" s="138"/>
      <c r="D1" s="138"/>
      <c r="E1" s="138"/>
      <c r="F1" s="138"/>
      <c r="G1" s="138"/>
    </row>
    <row r="2" spans="1:7" ht="20.25" customHeight="1" x14ac:dyDescent="0.2"/>
    <row r="3" spans="1:7" ht="27.75" customHeight="1" x14ac:dyDescent="0.2">
      <c r="A3" s="141" t="s">
        <v>31</v>
      </c>
      <c r="B3" s="141"/>
      <c r="C3" s="141"/>
      <c r="D3" s="87" t="s">
        <v>50</v>
      </c>
      <c r="E3" s="87" t="s">
        <v>222</v>
      </c>
      <c r="F3" s="87" t="s">
        <v>249</v>
      </c>
    </row>
    <row r="4" spans="1:7" ht="15.75" customHeight="1" x14ac:dyDescent="0.2">
      <c r="A4" s="155">
        <v>1</v>
      </c>
      <c r="B4" s="155"/>
      <c r="C4" s="155"/>
      <c r="D4" s="77">
        <v>2</v>
      </c>
      <c r="E4" s="77">
        <v>3</v>
      </c>
      <c r="F4" s="77">
        <v>4</v>
      </c>
    </row>
    <row r="5" spans="1:7" ht="16.5" customHeight="1" x14ac:dyDescent="0.2">
      <c r="A5" s="156" t="s">
        <v>243</v>
      </c>
      <c r="B5" s="156"/>
      <c r="C5" s="156"/>
      <c r="D5" s="108">
        <v>1576095</v>
      </c>
      <c r="E5" s="108">
        <v>866901.53</v>
      </c>
      <c r="F5" s="108">
        <v>55</v>
      </c>
    </row>
    <row r="6" spans="1:7" ht="25.5" customHeight="1" x14ac:dyDescent="0.2">
      <c r="A6" s="157" t="s">
        <v>250</v>
      </c>
      <c r="B6" s="157"/>
      <c r="C6" s="151" t="s">
        <v>251</v>
      </c>
      <c r="D6" s="108">
        <v>0</v>
      </c>
      <c r="E6" s="108">
        <v>0</v>
      </c>
      <c r="F6" s="108">
        <v>0</v>
      </c>
    </row>
    <row r="7" spans="1:7" ht="25.5" customHeight="1" x14ac:dyDescent="0.2">
      <c r="A7" s="157" t="s">
        <v>252</v>
      </c>
      <c r="B7" s="157"/>
      <c r="C7" s="151" t="s">
        <v>253</v>
      </c>
      <c r="D7" s="108">
        <v>0</v>
      </c>
      <c r="E7" s="108">
        <v>0</v>
      </c>
      <c r="F7" s="108">
        <v>0</v>
      </c>
    </row>
    <row r="8" spans="1:7" ht="25.5" customHeight="1" x14ac:dyDescent="0.2">
      <c r="A8" s="158" t="s">
        <v>128</v>
      </c>
      <c r="B8" s="158"/>
      <c r="C8" s="153" t="s">
        <v>129</v>
      </c>
      <c r="D8" s="115">
        <v>0</v>
      </c>
      <c r="E8" s="115">
        <v>0</v>
      </c>
      <c r="F8" s="115">
        <v>0</v>
      </c>
    </row>
    <row r="9" spans="1:7" ht="25.5" customHeight="1" x14ac:dyDescent="0.2">
      <c r="A9" s="158" t="s">
        <v>128</v>
      </c>
      <c r="B9" s="158"/>
      <c r="C9" s="153" t="s">
        <v>129</v>
      </c>
      <c r="D9" s="115">
        <v>0</v>
      </c>
      <c r="E9" s="115">
        <v>0</v>
      </c>
      <c r="F9" s="115">
        <v>0</v>
      </c>
    </row>
    <row r="10" spans="1:7" ht="25.5" customHeight="1" x14ac:dyDescent="0.2">
      <c r="A10" s="157" t="s">
        <v>246</v>
      </c>
      <c r="B10" s="157"/>
      <c r="C10" s="151" t="s">
        <v>247</v>
      </c>
      <c r="D10" s="108">
        <v>1576095</v>
      </c>
      <c r="E10" s="108">
        <v>866901.53</v>
      </c>
      <c r="F10" s="108">
        <v>55</v>
      </c>
    </row>
    <row r="11" spans="1:7" ht="25.5" customHeight="1" x14ac:dyDescent="0.2">
      <c r="A11" s="157" t="s">
        <v>254</v>
      </c>
      <c r="B11" s="157"/>
      <c r="C11" s="151" t="s">
        <v>255</v>
      </c>
      <c r="D11" s="108">
        <v>22000</v>
      </c>
      <c r="E11" s="108">
        <v>18366.53</v>
      </c>
      <c r="F11" s="108">
        <v>83.48</v>
      </c>
    </row>
    <row r="12" spans="1:7" ht="25.5" customHeight="1" x14ac:dyDescent="0.2">
      <c r="A12" s="157" t="s">
        <v>256</v>
      </c>
      <c r="B12" s="157"/>
      <c r="C12" s="151" t="s">
        <v>257</v>
      </c>
      <c r="D12" s="108">
        <v>7900</v>
      </c>
      <c r="E12" s="108">
        <v>2740.5</v>
      </c>
      <c r="F12" s="108">
        <v>34.69</v>
      </c>
    </row>
    <row r="13" spans="1:7" ht="25.5" customHeight="1" x14ac:dyDescent="0.2">
      <c r="A13" s="157" t="s">
        <v>258</v>
      </c>
      <c r="B13" s="157"/>
      <c r="C13" s="151" t="s">
        <v>259</v>
      </c>
      <c r="D13" s="108">
        <v>38400</v>
      </c>
      <c r="E13" s="108">
        <v>23103.49</v>
      </c>
      <c r="F13" s="108">
        <v>60.17</v>
      </c>
    </row>
    <row r="14" spans="1:7" ht="25.5" customHeight="1" x14ac:dyDescent="0.2">
      <c r="A14" s="157" t="s">
        <v>260</v>
      </c>
      <c r="B14" s="157"/>
      <c r="C14" s="151" t="s">
        <v>261</v>
      </c>
      <c r="D14" s="108">
        <v>74000</v>
      </c>
      <c r="E14" s="108">
        <v>61302.64</v>
      </c>
      <c r="F14" s="108">
        <v>82.84</v>
      </c>
    </row>
    <row r="15" spans="1:7" ht="25.5" customHeight="1" x14ac:dyDescent="0.2">
      <c r="A15" s="157" t="s">
        <v>260</v>
      </c>
      <c r="B15" s="157"/>
      <c r="C15" s="151" t="s">
        <v>261</v>
      </c>
      <c r="D15" s="108">
        <v>5600</v>
      </c>
      <c r="E15" s="108">
        <v>766.52</v>
      </c>
      <c r="F15" s="108">
        <v>13.69</v>
      </c>
    </row>
    <row r="16" spans="1:7" ht="25.5" customHeight="1" x14ac:dyDescent="0.2">
      <c r="A16" s="157" t="s">
        <v>260</v>
      </c>
      <c r="B16" s="157"/>
      <c r="C16" s="151" t="s">
        <v>261</v>
      </c>
      <c r="D16" s="108">
        <v>1427900</v>
      </c>
      <c r="E16" s="108">
        <v>760621.85</v>
      </c>
      <c r="F16" s="108">
        <v>53.27</v>
      </c>
    </row>
    <row r="17" spans="1:6" ht="25.5" customHeight="1" x14ac:dyDescent="0.2">
      <c r="A17" s="157" t="s">
        <v>262</v>
      </c>
      <c r="B17" s="157"/>
      <c r="C17" s="151" t="s">
        <v>263</v>
      </c>
      <c r="D17" s="108">
        <v>250</v>
      </c>
      <c r="E17" s="108">
        <v>0</v>
      </c>
      <c r="F17" s="108">
        <v>0</v>
      </c>
    </row>
    <row r="18" spans="1:6" ht="25.5" customHeight="1" x14ac:dyDescent="0.2">
      <c r="A18" s="157" t="s">
        <v>264</v>
      </c>
      <c r="B18" s="157"/>
      <c r="C18" s="151" t="s">
        <v>265</v>
      </c>
      <c r="D18" s="108">
        <v>45</v>
      </c>
      <c r="E18" s="108">
        <v>0</v>
      </c>
      <c r="F18" s="108">
        <v>0</v>
      </c>
    </row>
    <row r="19" spans="1:6" ht="25.5" customHeight="1" x14ac:dyDescent="0.2">
      <c r="A19" s="157" t="s">
        <v>252</v>
      </c>
      <c r="B19" s="157"/>
      <c r="C19" s="151" t="s">
        <v>253</v>
      </c>
      <c r="D19" s="108">
        <v>1576095</v>
      </c>
      <c r="E19" s="108">
        <v>866901.53</v>
      </c>
      <c r="F19" s="108">
        <v>55</v>
      </c>
    </row>
    <row r="20" spans="1:6" ht="25.5" customHeight="1" x14ac:dyDescent="0.2">
      <c r="A20" s="157" t="s">
        <v>266</v>
      </c>
      <c r="B20" s="157"/>
      <c r="C20" s="151" t="s">
        <v>267</v>
      </c>
      <c r="D20" s="108">
        <v>5600</v>
      </c>
      <c r="E20" s="108">
        <v>766.52</v>
      </c>
      <c r="F20" s="108">
        <v>13.69</v>
      </c>
    </row>
    <row r="21" spans="1:6" ht="25.5" customHeight="1" x14ac:dyDescent="0.2">
      <c r="A21" s="159" t="s">
        <v>268</v>
      </c>
      <c r="B21" s="159"/>
      <c r="C21" s="160" t="s">
        <v>269</v>
      </c>
      <c r="D21" s="111">
        <v>5600</v>
      </c>
      <c r="E21" s="111">
        <v>766.52</v>
      </c>
      <c r="F21" s="111">
        <v>13.69</v>
      </c>
    </row>
    <row r="22" spans="1:6" ht="25.5" customHeight="1" x14ac:dyDescent="0.2">
      <c r="A22" s="158" t="s">
        <v>128</v>
      </c>
      <c r="B22" s="158"/>
      <c r="C22" s="153" t="s">
        <v>129</v>
      </c>
      <c r="D22" s="115">
        <v>4600</v>
      </c>
      <c r="E22" s="115">
        <v>766.52</v>
      </c>
      <c r="F22" s="115">
        <v>16.66</v>
      </c>
    </row>
    <row r="23" spans="1:6" ht="25.5" customHeight="1" x14ac:dyDescent="0.2">
      <c r="A23" s="158" t="s">
        <v>140</v>
      </c>
      <c r="B23" s="158"/>
      <c r="C23" s="153" t="s">
        <v>141</v>
      </c>
      <c r="D23" s="115"/>
      <c r="E23" s="115">
        <v>336.17</v>
      </c>
      <c r="F23" s="115"/>
    </row>
    <row r="24" spans="1:6" ht="0.75" customHeight="1" x14ac:dyDescent="0.2"/>
    <row r="25" spans="1:6" ht="25.5" customHeight="1" x14ac:dyDescent="0.2">
      <c r="A25" s="158" t="s">
        <v>146</v>
      </c>
      <c r="B25" s="158"/>
      <c r="C25" s="153" t="s">
        <v>147</v>
      </c>
      <c r="D25" s="115"/>
      <c r="E25" s="115">
        <v>0</v>
      </c>
      <c r="F25" s="115"/>
    </row>
    <row r="26" spans="1:6" ht="25.5" customHeight="1" x14ac:dyDescent="0.2">
      <c r="A26" s="158" t="s">
        <v>150</v>
      </c>
      <c r="B26" s="158"/>
      <c r="C26" s="153" t="s">
        <v>151</v>
      </c>
      <c r="D26" s="115"/>
      <c r="E26" s="115">
        <v>134.13999999999999</v>
      </c>
      <c r="F26" s="115"/>
    </row>
    <row r="27" spans="1:6" ht="0.75" customHeight="1" x14ac:dyDescent="0.2"/>
    <row r="28" spans="1:6" ht="25.5" customHeight="1" x14ac:dyDescent="0.2">
      <c r="A28" s="158" t="s">
        <v>154</v>
      </c>
      <c r="B28" s="158"/>
      <c r="C28" s="153" t="s">
        <v>155</v>
      </c>
      <c r="D28" s="115"/>
      <c r="E28" s="115">
        <v>146.21</v>
      </c>
      <c r="F28" s="115"/>
    </row>
    <row r="29" spans="1:6" ht="25.5" customHeight="1" x14ac:dyDescent="0.2">
      <c r="A29" s="158" t="s">
        <v>158</v>
      </c>
      <c r="B29" s="158"/>
      <c r="C29" s="153" t="s">
        <v>159</v>
      </c>
      <c r="D29" s="115"/>
      <c r="E29" s="115">
        <v>150</v>
      </c>
      <c r="F29" s="115"/>
    </row>
    <row r="30" spans="1:6" ht="0.75" customHeight="1" x14ac:dyDescent="0.2"/>
    <row r="31" spans="1:6" ht="25.5" customHeight="1" x14ac:dyDescent="0.2">
      <c r="A31" s="158" t="s">
        <v>164</v>
      </c>
      <c r="B31" s="158"/>
      <c r="C31" s="153" t="s">
        <v>163</v>
      </c>
      <c r="D31" s="115"/>
      <c r="E31" s="115">
        <v>0</v>
      </c>
      <c r="F31" s="115"/>
    </row>
    <row r="32" spans="1:6" ht="0.75" customHeight="1" x14ac:dyDescent="0.2"/>
    <row r="33" spans="1:6" ht="25.5" customHeight="1" x14ac:dyDescent="0.2">
      <c r="A33" s="158" t="s">
        <v>184</v>
      </c>
      <c r="B33" s="158"/>
      <c r="C33" s="153" t="s">
        <v>185</v>
      </c>
      <c r="D33" s="115">
        <v>1000</v>
      </c>
      <c r="E33" s="115">
        <v>0</v>
      </c>
      <c r="F33" s="115">
        <v>0</v>
      </c>
    </row>
    <row r="34" spans="1:6" ht="25.5" customHeight="1" x14ac:dyDescent="0.2">
      <c r="A34" s="158" t="s">
        <v>188</v>
      </c>
      <c r="B34" s="158"/>
      <c r="C34" s="153" t="s">
        <v>189</v>
      </c>
      <c r="D34" s="115"/>
      <c r="E34" s="115">
        <v>0</v>
      </c>
      <c r="F34" s="115"/>
    </row>
    <row r="35" spans="1:6" ht="25.5" customHeight="1" x14ac:dyDescent="0.2">
      <c r="A35" s="157" t="s">
        <v>270</v>
      </c>
      <c r="B35" s="157"/>
      <c r="C35" s="151" t="s">
        <v>271</v>
      </c>
      <c r="D35" s="108">
        <v>74000</v>
      </c>
      <c r="E35" s="108">
        <v>61302.64</v>
      </c>
      <c r="F35" s="108">
        <v>82.84</v>
      </c>
    </row>
    <row r="36" spans="1:6" ht="25.5" customHeight="1" x14ac:dyDescent="0.2">
      <c r="A36" s="159" t="s">
        <v>272</v>
      </c>
      <c r="B36" s="159"/>
      <c r="C36" s="160" t="s">
        <v>273</v>
      </c>
      <c r="D36" s="111">
        <v>74000</v>
      </c>
      <c r="E36" s="111">
        <v>61302.64</v>
      </c>
      <c r="F36" s="111">
        <v>82.84</v>
      </c>
    </row>
    <row r="37" spans="1:6" ht="25.5" customHeight="1" x14ac:dyDescent="0.2">
      <c r="A37" s="158" t="s">
        <v>128</v>
      </c>
      <c r="B37" s="158"/>
      <c r="C37" s="153" t="s">
        <v>129</v>
      </c>
      <c r="D37" s="115">
        <v>45900</v>
      </c>
      <c r="E37" s="115">
        <v>41253.980000000003</v>
      </c>
      <c r="F37" s="115">
        <v>89.88</v>
      </c>
    </row>
    <row r="38" spans="1:6" ht="25.5" customHeight="1" x14ac:dyDescent="0.2">
      <c r="A38" s="158" t="s">
        <v>132</v>
      </c>
      <c r="B38" s="158"/>
      <c r="C38" s="153" t="s">
        <v>133</v>
      </c>
      <c r="D38" s="115"/>
      <c r="E38" s="115">
        <v>17106.509999999998</v>
      </c>
      <c r="F38" s="115"/>
    </row>
    <row r="39" spans="1:6" ht="0.75" customHeight="1" x14ac:dyDescent="0.2"/>
    <row r="40" spans="1:6" ht="25.5" customHeight="1" x14ac:dyDescent="0.2">
      <c r="A40" s="158" t="s">
        <v>136</v>
      </c>
      <c r="B40" s="158"/>
      <c r="C40" s="153" t="s">
        <v>137</v>
      </c>
      <c r="D40" s="115"/>
      <c r="E40" s="115">
        <v>382.5</v>
      </c>
      <c r="F40" s="115"/>
    </row>
    <row r="41" spans="1:6" ht="25.5" customHeight="1" x14ac:dyDescent="0.2">
      <c r="A41" s="158" t="s">
        <v>140</v>
      </c>
      <c r="B41" s="158"/>
      <c r="C41" s="153" t="s">
        <v>141</v>
      </c>
      <c r="D41" s="115"/>
      <c r="E41" s="115">
        <v>3407.96</v>
      </c>
      <c r="F41" s="115"/>
    </row>
    <row r="42" spans="1:6" ht="0.75" customHeight="1" x14ac:dyDescent="0.2"/>
    <row r="43" spans="1:6" ht="25.5" customHeight="1" x14ac:dyDescent="0.2">
      <c r="A43" s="158" t="s">
        <v>142</v>
      </c>
      <c r="B43" s="158"/>
      <c r="C43" s="153" t="s">
        <v>143</v>
      </c>
      <c r="D43" s="115"/>
      <c r="E43" s="115">
        <v>5291.17</v>
      </c>
      <c r="F43" s="115"/>
    </row>
    <row r="44" spans="1:6" ht="25.5" customHeight="1" x14ac:dyDescent="0.2">
      <c r="A44" s="158" t="s">
        <v>144</v>
      </c>
      <c r="B44" s="158"/>
      <c r="C44" s="153" t="s">
        <v>145</v>
      </c>
      <c r="D44" s="115"/>
      <c r="E44" s="115">
        <v>15.76</v>
      </c>
      <c r="F44" s="115"/>
    </row>
    <row r="45" spans="1:6" ht="0.75" customHeight="1" x14ac:dyDescent="0.2"/>
    <row r="46" spans="1:6" ht="25.5" customHeight="1" x14ac:dyDescent="0.2">
      <c r="A46" s="158" t="s">
        <v>146</v>
      </c>
      <c r="B46" s="158"/>
      <c r="C46" s="153" t="s">
        <v>147</v>
      </c>
      <c r="D46" s="115"/>
      <c r="E46" s="115">
        <v>58.64</v>
      </c>
      <c r="F46" s="115"/>
    </row>
    <row r="47" spans="1:6" ht="0.75" customHeight="1" x14ac:dyDescent="0.2"/>
    <row r="48" spans="1:6" ht="25.5" customHeight="1" x14ac:dyDescent="0.2">
      <c r="A48" s="158" t="s">
        <v>150</v>
      </c>
      <c r="B48" s="158"/>
      <c r="C48" s="153" t="s">
        <v>151</v>
      </c>
      <c r="D48" s="115"/>
      <c r="E48" s="115">
        <v>682.39</v>
      </c>
      <c r="F48" s="115"/>
    </row>
    <row r="49" spans="1:6" ht="25.5" customHeight="1" x14ac:dyDescent="0.2">
      <c r="A49" s="158" t="s">
        <v>152</v>
      </c>
      <c r="B49" s="158"/>
      <c r="C49" s="153" t="s">
        <v>153</v>
      </c>
      <c r="D49" s="115"/>
      <c r="E49" s="115">
        <v>642.80999999999995</v>
      </c>
      <c r="F49" s="115"/>
    </row>
    <row r="50" spans="1:6" ht="0.75" customHeight="1" x14ac:dyDescent="0.2"/>
    <row r="51" spans="1:6" ht="25.5" customHeight="1" x14ac:dyDescent="0.2">
      <c r="A51" s="158" t="s">
        <v>154</v>
      </c>
      <c r="B51" s="158"/>
      <c r="C51" s="153" t="s">
        <v>155</v>
      </c>
      <c r="D51" s="115"/>
      <c r="E51" s="115">
        <v>704.16</v>
      </c>
      <c r="F51" s="115"/>
    </row>
    <row r="52" spans="1:6" ht="25.5" customHeight="1" x14ac:dyDescent="0.2">
      <c r="A52" s="158" t="s">
        <v>274</v>
      </c>
      <c r="B52" s="158"/>
      <c r="C52" s="153" t="s">
        <v>275</v>
      </c>
      <c r="D52" s="115"/>
      <c r="E52" s="115">
        <v>0</v>
      </c>
      <c r="F52" s="115"/>
    </row>
    <row r="53" spans="1:6" ht="0.75" customHeight="1" x14ac:dyDescent="0.2"/>
    <row r="54" spans="1:6" ht="25.5" customHeight="1" x14ac:dyDescent="0.2">
      <c r="A54" s="158" t="s">
        <v>156</v>
      </c>
      <c r="B54" s="158"/>
      <c r="C54" s="153" t="s">
        <v>157</v>
      </c>
      <c r="D54" s="115"/>
      <c r="E54" s="115">
        <v>0</v>
      </c>
      <c r="F54" s="115"/>
    </row>
    <row r="55" spans="1:6" ht="25.5" customHeight="1" x14ac:dyDescent="0.2">
      <c r="A55" s="158" t="s">
        <v>158</v>
      </c>
      <c r="B55" s="158"/>
      <c r="C55" s="153" t="s">
        <v>159</v>
      </c>
      <c r="D55" s="115"/>
      <c r="E55" s="115">
        <v>1700</v>
      </c>
      <c r="F55" s="115"/>
    </row>
    <row r="56" spans="1:6" ht="0.75" customHeight="1" x14ac:dyDescent="0.2"/>
    <row r="57" spans="1:6" ht="25.5" customHeight="1" x14ac:dyDescent="0.2">
      <c r="A57" s="158" t="s">
        <v>160</v>
      </c>
      <c r="B57" s="158"/>
      <c r="C57" s="153" t="s">
        <v>161</v>
      </c>
      <c r="D57" s="115"/>
      <c r="E57" s="115">
        <v>2471.15</v>
      </c>
      <c r="F57" s="115"/>
    </row>
    <row r="58" spans="1:6" ht="25.5" customHeight="1" x14ac:dyDescent="0.2">
      <c r="A58" s="158" t="s">
        <v>164</v>
      </c>
      <c r="B58" s="158"/>
      <c r="C58" s="153" t="s">
        <v>163</v>
      </c>
      <c r="D58" s="115"/>
      <c r="E58" s="115">
        <v>4521.78</v>
      </c>
      <c r="F58" s="115"/>
    </row>
    <row r="59" spans="1:6" ht="0.75" customHeight="1" x14ac:dyDescent="0.2"/>
    <row r="60" spans="1:6" ht="25.5" customHeight="1" x14ac:dyDescent="0.2">
      <c r="A60" s="158" t="s">
        <v>276</v>
      </c>
      <c r="B60" s="158"/>
      <c r="C60" s="153" t="s">
        <v>277</v>
      </c>
      <c r="D60" s="115"/>
      <c r="E60" s="115">
        <v>0</v>
      </c>
      <c r="F60" s="115"/>
    </row>
    <row r="61" spans="1:6" ht="0.75" customHeight="1" x14ac:dyDescent="0.2"/>
    <row r="62" spans="1:6" ht="25.5" customHeight="1" x14ac:dyDescent="0.2">
      <c r="A62" s="158" t="s">
        <v>169</v>
      </c>
      <c r="B62" s="158"/>
      <c r="C62" s="153" t="s">
        <v>170</v>
      </c>
      <c r="D62" s="115"/>
      <c r="E62" s="115">
        <v>296.17</v>
      </c>
      <c r="F62" s="115"/>
    </row>
    <row r="63" spans="1:6" ht="25.5" customHeight="1" x14ac:dyDescent="0.2">
      <c r="A63" s="158" t="s">
        <v>171</v>
      </c>
      <c r="B63" s="158"/>
      <c r="C63" s="153" t="s">
        <v>172</v>
      </c>
      <c r="D63" s="115"/>
      <c r="E63" s="115">
        <v>3347.91</v>
      </c>
      <c r="F63" s="115"/>
    </row>
    <row r="64" spans="1:6" ht="0.75" customHeight="1" x14ac:dyDescent="0.2"/>
    <row r="65" spans="1:6" ht="25.5" customHeight="1" x14ac:dyDescent="0.2">
      <c r="A65" s="158" t="s">
        <v>173</v>
      </c>
      <c r="B65" s="158"/>
      <c r="C65" s="153" t="s">
        <v>174</v>
      </c>
      <c r="D65" s="115"/>
      <c r="E65" s="115">
        <v>625.07000000000005</v>
      </c>
      <c r="F65" s="115"/>
    </row>
    <row r="66" spans="1:6" ht="25.5" customHeight="1" x14ac:dyDescent="0.2">
      <c r="A66" s="158" t="s">
        <v>176</v>
      </c>
      <c r="B66" s="158"/>
      <c r="C66" s="153" t="s">
        <v>177</v>
      </c>
      <c r="D66" s="115">
        <v>100</v>
      </c>
      <c r="E66" s="115">
        <v>0</v>
      </c>
      <c r="F66" s="115">
        <v>0</v>
      </c>
    </row>
    <row r="67" spans="1:6" ht="25.5" customHeight="1" x14ac:dyDescent="0.2">
      <c r="A67" s="158" t="s">
        <v>278</v>
      </c>
      <c r="B67" s="158"/>
      <c r="C67" s="153" t="s">
        <v>279</v>
      </c>
      <c r="D67" s="115"/>
      <c r="E67" s="115">
        <v>0</v>
      </c>
      <c r="F67" s="115"/>
    </row>
    <row r="68" spans="1:6" ht="0.75" customHeight="1" x14ac:dyDescent="0.2"/>
    <row r="69" spans="1:6" ht="25.5" customHeight="1" x14ac:dyDescent="0.2">
      <c r="A69" s="158" t="s">
        <v>280</v>
      </c>
      <c r="B69" s="158"/>
      <c r="C69" s="153" t="s">
        <v>281</v>
      </c>
      <c r="D69" s="115"/>
      <c r="E69" s="115">
        <v>0</v>
      </c>
      <c r="F69" s="115"/>
    </row>
    <row r="70" spans="1:6" ht="25.5" customHeight="1" x14ac:dyDescent="0.2">
      <c r="A70" s="158" t="s">
        <v>184</v>
      </c>
      <c r="B70" s="158"/>
      <c r="C70" s="153" t="s">
        <v>185</v>
      </c>
      <c r="D70" s="115">
        <v>28000</v>
      </c>
      <c r="E70" s="115">
        <v>20048.66</v>
      </c>
      <c r="F70" s="115">
        <v>71.599999999999994</v>
      </c>
    </row>
    <row r="71" spans="1:6" ht="25.5" customHeight="1" x14ac:dyDescent="0.2">
      <c r="A71" s="158" t="s">
        <v>188</v>
      </c>
      <c r="B71" s="158"/>
      <c r="C71" s="153" t="s">
        <v>189</v>
      </c>
      <c r="D71" s="115"/>
      <c r="E71" s="115">
        <v>5312</v>
      </c>
      <c r="F71" s="115"/>
    </row>
    <row r="72" spans="1:6" ht="0.75" customHeight="1" x14ac:dyDescent="0.2"/>
    <row r="73" spans="1:6" ht="25.5" customHeight="1" x14ac:dyDescent="0.2">
      <c r="A73" s="158" t="s">
        <v>190</v>
      </c>
      <c r="B73" s="158"/>
      <c r="C73" s="153" t="s">
        <v>191</v>
      </c>
      <c r="D73" s="115"/>
      <c r="E73" s="115">
        <v>14736.66</v>
      </c>
      <c r="F73" s="115"/>
    </row>
    <row r="74" spans="1:6" ht="26.25" customHeight="1" x14ac:dyDescent="0.2">
      <c r="A74" s="157" t="s">
        <v>282</v>
      </c>
      <c r="B74" s="157"/>
      <c r="C74" s="151" t="s">
        <v>283</v>
      </c>
      <c r="D74" s="108">
        <v>1496495</v>
      </c>
      <c r="E74" s="108">
        <v>804832.37</v>
      </c>
      <c r="F74" s="108">
        <v>53.78</v>
      </c>
    </row>
    <row r="75" spans="1:6" ht="25.5" customHeight="1" x14ac:dyDescent="0.2">
      <c r="A75" s="159" t="s">
        <v>284</v>
      </c>
      <c r="B75" s="159"/>
      <c r="C75" s="160" t="s">
        <v>285</v>
      </c>
      <c r="D75" s="111">
        <v>22000</v>
      </c>
      <c r="E75" s="111">
        <v>18366.53</v>
      </c>
      <c r="F75" s="111">
        <v>83.48</v>
      </c>
    </row>
    <row r="76" spans="1:6" ht="25.5" customHeight="1" x14ac:dyDescent="0.2">
      <c r="A76" s="158" t="s">
        <v>128</v>
      </c>
      <c r="B76" s="158"/>
      <c r="C76" s="153" t="s">
        <v>129</v>
      </c>
      <c r="D76" s="115">
        <v>22000</v>
      </c>
      <c r="E76" s="115">
        <v>18366.53</v>
      </c>
      <c r="F76" s="115">
        <v>83.48</v>
      </c>
    </row>
    <row r="77" spans="1:6" ht="25.5" customHeight="1" x14ac:dyDescent="0.2">
      <c r="A77" s="158" t="s">
        <v>152</v>
      </c>
      <c r="B77" s="158"/>
      <c r="C77" s="153" t="s">
        <v>153</v>
      </c>
      <c r="D77" s="115"/>
      <c r="E77" s="115">
        <v>9759.73</v>
      </c>
      <c r="F77" s="115"/>
    </row>
    <row r="78" spans="1:6" ht="25.5" customHeight="1" x14ac:dyDescent="0.2">
      <c r="A78" s="158" t="s">
        <v>156</v>
      </c>
      <c r="B78" s="158"/>
      <c r="C78" s="153" t="s">
        <v>157</v>
      </c>
      <c r="D78" s="115"/>
      <c r="E78" s="115">
        <v>3286.72</v>
      </c>
      <c r="F78" s="115"/>
    </row>
    <row r="79" spans="1:6" ht="0.75" customHeight="1" x14ac:dyDescent="0.2"/>
    <row r="80" spans="1:6" ht="25.5" customHeight="1" x14ac:dyDescent="0.2">
      <c r="A80" s="158" t="s">
        <v>160</v>
      </c>
      <c r="B80" s="158"/>
      <c r="C80" s="153" t="s">
        <v>161</v>
      </c>
      <c r="D80" s="115"/>
      <c r="E80" s="115">
        <v>824.56</v>
      </c>
      <c r="F80" s="115"/>
    </row>
    <row r="81" spans="1:6" ht="25.5" customHeight="1" x14ac:dyDescent="0.2">
      <c r="A81" s="158" t="s">
        <v>164</v>
      </c>
      <c r="B81" s="158"/>
      <c r="C81" s="153" t="s">
        <v>163</v>
      </c>
      <c r="D81" s="115"/>
      <c r="E81" s="115">
        <v>4310</v>
      </c>
      <c r="F81" s="115"/>
    </row>
    <row r="82" spans="1:6" ht="0.75" customHeight="1" x14ac:dyDescent="0.2"/>
    <row r="83" spans="1:6" ht="25.5" customHeight="1" x14ac:dyDescent="0.2">
      <c r="A83" s="158" t="s">
        <v>169</v>
      </c>
      <c r="B83" s="158"/>
      <c r="C83" s="153" t="s">
        <v>170</v>
      </c>
      <c r="D83" s="115"/>
      <c r="E83" s="115">
        <v>185.52</v>
      </c>
      <c r="F83" s="115"/>
    </row>
    <row r="84" spans="1:6" ht="25.5" customHeight="1" x14ac:dyDescent="0.2">
      <c r="A84" s="159" t="s">
        <v>286</v>
      </c>
      <c r="B84" s="159"/>
      <c r="C84" s="160" t="s">
        <v>287</v>
      </c>
      <c r="D84" s="111">
        <v>7900</v>
      </c>
      <c r="E84" s="111">
        <v>2740.5</v>
      </c>
      <c r="F84" s="111">
        <v>34.69</v>
      </c>
    </row>
    <row r="85" spans="1:6" ht="25.5" customHeight="1" x14ac:dyDescent="0.2">
      <c r="A85" s="158" t="s">
        <v>115</v>
      </c>
      <c r="B85" s="158"/>
      <c r="C85" s="153" t="s">
        <v>116</v>
      </c>
      <c r="D85" s="115">
        <v>4000</v>
      </c>
      <c r="E85" s="115">
        <v>0</v>
      </c>
      <c r="F85" s="115">
        <v>0</v>
      </c>
    </row>
    <row r="86" spans="1:6" ht="25.5" customHeight="1" x14ac:dyDescent="0.2">
      <c r="A86" s="158" t="s">
        <v>123</v>
      </c>
      <c r="B86" s="158"/>
      <c r="C86" s="153" t="s">
        <v>122</v>
      </c>
      <c r="D86" s="115"/>
      <c r="E86" s="115">
        <v>0</v>
      </c>
      <c r="F86" s="115"/>
    </row>
    <row r="87" spans="1:6" ht="0.75" customHeight="1" x14ac:dyDescent="0.2"/>
    <row r="88" spans="1:6" ht="25.5" customHeight="1" x14ac:dyDescent="0.2">
      <c r="A88" s="158" t="s">
        <v>128</v>
      </c>
      <c r="B88" s="158"/>
      <c r="C88" s="153" t="s">
        <v>129</v>
      </c>
      <c r="D88" s="115">
        <v>3900</v>
      </c>
      <c r="E88" s="115">
        <v>2740.5</v>
      </c>
      <c r="F88" s="115">
        <v>70.27</v>
      </c>
    </row>
    <row r="89" spans="1:6" ht="25.5" customHeight="1" x14ac:dyDescent="0.2">
      <c r="A89" s="158" t="s">
        <v>144</v>
      </c>
      <c r="B89" s="158"/>
      <c r="C89" s="153" t="s">
        <v>145</v>
      </c>
      <c r="D89" s="115"/>
      <c r="E89" s="115">
        <v>173.5</v>
      </c>
      <c r="F89" s="115"/>
    </row>
    <row r="90" spans="1:6" ht="25.5" customHeight="1" x14ac:dyDescent="0.2">
      <c r="A90" s="158" t="s">
        <v>152</v>
      </c>
      <c r="B90" s="158"/>
      <c r="C90" s="153" t="s">
        <v>153</v>
      </c>
      <c r="D90" s="115"/>
      <c r="E90" s="115">
        <v>2567</v>
      </c>
      <c r="F90" s="115"/>
    </row>
    <row r="91" spans="1:6" ht="0.75" customHeight="1" x14ac:dyDescent="0.2"/>
    <row r="92" spans="1:6" ht="25.5" customHeight="1" x14ac:dyDescent="0.2">
      <c r="A92" s="159" t="s">
        <v>288</v>
      </c>
      <c r="B92" s="159"/>
      <c r="C92" s="160" t="s">
        <v>289</v>
      </c>
      <c r="D92" s="111">
        <v>38400</v>
      </c>
      <c r="E92" s="111">
        <v>23103.49</v>
      </c>
      <c r="F92" s="111">
        <v>60.17</v>
      </c>
    </row>
    <row r="93" spans="1:6" ht="25.5" customHeight="1" x14ac:dyDescent="0.2">
      <c r="A93" s="158" t="s">
        <v>128</v>
      </c>
      <c r="B93" s="158"/>
      <c r="C93" s="153" t="s">
        <v>129</v>
      </c>
      <c r="D93" s="115">
        <v>36900</v>
      </c>
      <c r="E93" s="115">
        <v>23103.49</v>
      </c>
      <c r="F93" s="115">
        <v>62.61</v>
      </c>
    </row>
    <row r="94" spans="1:6" ht="25.5" customHeight="1" x14ac:dyDescent="0.2">
      <c r="A94" s="158" t="s">
        <v>132</v>
      </c>
      <c r="B94" s="158"/>
      <c r="C94" s="153" t="s">
        <v>133</v>
      </c>
      <c r="D94" s="115"/>
      <c r="E94" s="115">
        <v>738.91</v>
      </c>
      <c r="F94" s="115"/>
    </row>
    <row r="95" spans="1:6" ht="0.75" customHeight="1" x14ac:dyDescent="0.2"/>
    <row r="96" spans="1:6" ht="25.5" customHeight="1" x14ac:dyDescent="0.2">
      <c r="A96" s="158" t="s">
        <v>136</v>
      </c>
      <c r="B96" s="158"/>
      <c r="C96" s="153" t="s">
        <v>137</v>
      </c>
      <c r="D96" s="115"/>
      <c r="E96" s="115">
        <v>0</v>
      </c>
      <c r="F96" s="115"/>
    </row>
    <row r="97" spans="1:6" ht="25.5" customHeight="1" x14ac:dyDescent="0.2">
      <c r="A97" s="158" t="s">
        <v>140</v>
      </c>
      <c r="B97" s="158"/>
      <c r="C97" s="153" t="s">
        <v>141</v>
      </c>
      <c r="D97" s="115"/>
      <c r="E97" s="115">
        <v>155</v>
      </c>
      <c r="F97" s="115"/>
    </row>
    <row r="98" spans="1:6" ht="0.75" customHeight="1" x14ac:dyDescent="0.2"/>
    <row r="99" spans="1:6" ht="25.5" customHeight="1" x14ac:dyDescent="0.2">
      <c r="A99" s="158" t="s">
        <v>290</v>
      </c>
      <c r="B99" s="158"/>
      <c r="C99" s="153" t="s">
        <v>291</v>
      </c>
      <c r="D99" s="115"/>
      <c r="E99" s="115">
        <v>0</v>
      </c>
      <c r="F99" s="115"/>
    </row>
    <row r="100" spans="1:6" ht="25.5" customHeight="1" x14ac:dyDescent="0.2">
      <c r="A100" s="158" t="s">
        <v>144</v>
      </c>
      <c r="B100" s="158"/>
      <c r="C100" s="153" t="s">
        <v>145</v>
      </c>
      <c r="D100" s="115"/>
      <c r="E100" s="115">
        <v>0</v>
      </c>
      <c r="F100" s="115"/>
    </row>
    <row r="101" spans="1:6" ht="0.75" customHeight="1" x14ac:dyDescent="0.2"/>
    <row r="102" spans="1:6" ht="25.5" customHeight="1" x14ac:dyDescent="0.2">
      <c r="A102" s="158" t="s">
        <v>146</v>
      </c>
      <c r="B102" s="158"/>
      <c r="C102" s="153" t="s">
        <v>147</v>
      </c>
      <c r="D102" s="115"/>
      <c r="E102" s="115">
        <v>0</v>
      </c>
      <c r="F102" s="115"/>
    </row>
    <row r="103" spans="1:6" ht="25.5" customHeight="1" x14ac:dyDescent="0.2">
      <c r="A103" s="158" t="s">
        <v>292</v>
      </c>
      <c r="B103" s="158"/>
      <c r="C103" s="153" t="s">
        <v>293</v>
      </c>
      <c r="D103" s="115"/>
      <c r="E103" s="115">
        <v>0</v>
      </c>
      <c r="F103" s="115"/>
    </row>
    <row r="104" spans="1:6" ht="0.75" customHeight="1" x14ac:dyDescent="0.2"/>
    <row r="105" spans="1:6" ht="25.5" customHeight="1" x14ac:dyDescent="0.2">
      <c r="A105" s="158" t="s">
        <v>152</v>
      </c>
      <c r="B105" s="158"/>
      <c r="C105" s="153" t="s">
        <v>153</v>
      </c>
      <c r="D105" s="115"/>
      <c r="E105" s="115">
        <v>639.25</v>
      </c>
      <c r="F105" s="115"/>
    </row>
    <row r="106" spans="1:6" ht="0.75" customHeight="1" x14ac:dyDescent="0.2"/>
    <row r="107" spans="1:6" ht="25.5" customHeight="1" x14ac:dyDescent="0.2">
      <c r="A107" s="158" t="s">
        <v>156</v>
      </c>
      <c r="B107" s="158"/>
      <c r="C107" s="153" t="s">
        <v>157</v>
      </c>
      <c r="D107" s="115"/>
      <c r="E107" s="115">
        <v>7198.08</v>
      </c>
      <c r="F107" s="115"/>
    </row>
    <row r="108" spans="1:6" ht="25.5" customHeight="1" x14ac:dyDescent="0.2">
      <c r="A108" s="158" t="s">
        <v>158</v>
      </c>
      <c r="B108" s="158"/>
      <c r="C108" s="153" t="s">
        <v>159</v>
      </c>
      <c r="D108" s="115"/>
      <c r="E108" s="115">
        <v>0</v>
      </c>
      <c r="F108" s="115"/>
    </row>
    <row r="109" spans="1:6" ht="0.75" customHeight="1" x14ac:dyDescent="0.2"/>
    <row r="110" spans="1:6" ht="25.5" customHeight="1" x14ac:dyDescent="0.2">
      <c r="A110" s="158" t="s">
        <v>160</v>
      </c>
      <c r="B110" s="158"/>
      <c r="C110" s="153" t="s">
        <v>161</v>
      </c>
      <c r="D110" s="115"/>
      <c r="E110" s="115">
        <v>0</v>
      </c>
      <c r="F110" s="115"/>
    </row>
    <row r="111" spans="1:6" ht="25.5" customHeight="1" x14ac:dyDescent="0.2">
      <c r="A111" s="158" t="s">
        <v>164</v>
      </c>
      <c r="B111" s="158"/>
      <c r="C111" s="153" t="s">
        <v>163</v>
      </c>
      <c r="D111" s="115"/>
      <c r="E111" s="115">
        <v>12063.71</v>
      </c>
      <c r="F111" s="115"/>
    </row>
    <row r="112" spans="1:6" ht="0.75" customHeight="1" x14ac:dyDescent="0.2"/>
    <row r="113" spans="1:6" ht="25.5" customHeight="1" x14ac:dyDescent="0.2">
      <c r="A113" s="158" t="s">
        <v>169</v>
      </c>
      <c r="B113" s="158"/>
      <c r="C113" s="153" t="s">
        <v>170</v>
      </c>
      <c r="D113" s="115"/>
      <c r="E113" s="115">
        <v>553.58000000000004</v>
      </c>
      <c r="F113" s="115"/>
    </row>
    <row r="114" spans="1:6" ht="25.5" customHeight="1" x14ac:dyDescent="0.2">
      <c r="A114" s="158" t="s">
        <v>171</v>
      </c>
      <c r="B114" s="158"/>
      <c r="C114" s="153" t="s">
        <v>172</v>
      </c>
      <c r="D114" s="115"/>
      <c r="E114" s="115">
        <v>1715</v>
      </c>
      <c r="F114" s="115"/>
    </row>
    <row r="115" spans="1:6" ht="0.75" customHeight="1" x14ac:dyDescent="0.2"/>
    <row r="116" spans="1:6" ht="25.5" customHeight="1" x14ac:dyDescent="0.2">
      <c r="A116" s="158" t="s">
        <v>175</v>
      </c>
      <c r="B116" s="158"/>
      <c r="C116" s="153" t="s">
        <v>166</v>
      </c>
      <c r="D116" s="115"/>
      <c r="E116" s="115">
        <v>39.96</v>
      </c>
      <c r="F116" s="115"/>
    </row>
    <row r="117" spans="1:6" ht="25.5" customHeight="1" x14ac:dyDescent="0.2">
      <c r="A117" s="158" t="s">
        <v>176</v>
      </c>
      <c r="B117" s="158"/>
      <c r="C117" s="153" t="s">
        <v>177</v>
      </c>
      <c r="D117" s="115">
        <v>0</v>
      </c>
      <c r="E117" s="115">
        <v>0</v>
      </c>
      <c r="F117" s="115">
        <v>0</v>
      </c>
    </row>
    <row r="118" spans="1:6" ht="25.5" customHeight="1" x14ac:dyDescent="0.2">
      <c r="A118" s="158" t="s">
        <v>182</v>
      </c>
      <c r="B118" s="158"/>
      <c r="C118" s="153" t="s">
        <v>183</v>
      </c>
      <c r="D118" s="115">
        <v>1500</v>
      </c>
      <c r="E118" s="115">
        <v>0</v>
      </c>
      <c r="F118" s="115">
        <v>0</v>
      </c>
    </row>
    <row r="119" spans="1:6" ht="25.5" customHeight="1" x14ac:dyDescent="0.2">
      <c r="A119" s="158" t="s">
        <v>294</v>
      </c>
      <c r="B119" s="158"/>
      <c r="C119" s="153" t="s">
        <v>295</v>
      </c>
      <c r="D119" s="115"/>
      <c r="E119" s="115">
        <v>0</v>
      </c>
      <c r="F119" s="115"/>
    </row>
    <row r="120" spans="1:6" ht="0.75" customHeight="1" x14ac:dyDescent="0.2"/>
    <row r="121" spans="1:6" ht="33" customHeight="1" x14ac:dyDescent="0.2">
      <c r="A121" s="159" t="s">
        <v>296</v>
      </c>
      <c r="B121" s="159"/>
      <c r="C121" s="160" t="s">
        <v>297</v>
      </c>
      <c r="D121" s="111">
        <v>1427900</v>
      </c>
      <c r="E121" s="111">
        <v>760621.85</v>
      </c>
      <c r="F121" s="111">
        <v>53.27</v>
      </c>
    </row>
    <row r="122" spans="1:6" ht="25.5" customHeight="1" x14ac:dyDescent="0.2">
      <c r="A122" s="158" t="s">
        <v>115</v>
      </c>
      <c r="B122" s="158"/>
      <c r="C122" s="153" t="s">
        <v>116</v>
      </c>
      <c r="D122" s="115">
        <v>1327800</v>
      </c>
      <c r="E122" s="115">
        <v>717492.97</v>
      </c>
      <c r="F122" s="115">
        <v>54.04</v>
      </c>
    </row>
    <row r="123" spans="1:6" ht="25.5" customHeight="1" x14ac:dyDescent="0.2">
      <c r="A123" s="158" t="s">
        <v>119</v>
      </c>
      <c r="B123" s="158"/>
      <c r="C123" s="153" t="s">
        <v>120</v>
      </c>
      <c r="D123" s="115"/>
      <c r="E123" s="115">
        <v>604970.43999999994</v>
      </c>
      <c r="F123" s="115"/>
    </row>
    <row r="124" spans="1:6" ht="25.5" customHeight="1" x14ac:dyDescent="0.2">
      <c r="A124" s="158" t="s">
        <v>123</v>
      </c>
      <c r="B124" s="158"/>
      <c r="C124" s="153" t="s">
        <v>122</v>
      </c>
      <c r="D124" s="115"/>
      <c r="E124" s="115">
        <v>17038.12</v>
      </c>
      <c r="F124" s="115"/>
    </row>
    <row r="125" spans="1:6" ht="0.75" customHeight="1" x14ac:dyDescent="0.2"/>
    <row r="126" spans="1:6" ht="25.5" customHeight="1" x14ac:dyDescent="0.2">
      <c r="A126" s="158" t="s">
        <v>126</v>
      </c>
      <c r="B126" s="158"/>
      <c r="C126" s="153" t="s">
        <v>127</v>
      </c>
      <c r="D126" s="115"/>
      <c r="E126" s="115">
        <v>95484.41</v>
      </c>
      <c r="F126" s="115"/>
    </row>
    <row r="127" spans="1:6" ht="25.5" customHeight="1" x14ac:dyDescent="0.2">
      <c r="A127" s="158" t="s">
        <v>128</v>
      </c>
      <c r="B127" s="158"/>
      <c r="C127" s="153" t="s">
        <v>129</v>
      </c>
      <c r="D127" s="115">
        <v>100100</v>
      </c>
      <c r="E127" s="115">
        <v>43128.88</v>
      </c>
      <c r="F127" s="115">
        <v>43.09</v>
      </c>
    </row>
    <row r="128" spans="1:6" ht="25.5" customHeight="1" x14ac:dyDescent="0.2">
      <c r="A128" s="158" t="s">
        <v>134</v>
      </c>
      <c r="B128" s="158"/>
      <c r="C128" s="153" t="s">
        <v>135</v>
      </c>
      <c r="D128" s="115"/>
      <c r="E128" s="115">
        <v>28869.17</v>
      </c>
      <c r="F128" s="115"/>
    </row>
    <row r="129" spans="1:6" ht="0.75" customHeight="1" x14ac:dyDescent="0.2"/>
    <row r="130" spans="1:6" ht="25.5" customHeight="1" x14ac:dyDescent="0.2">
      <c r="A130" s="158" t="s">
        <v>140</v>
      </c>
      <c r="B130" s="158"/>
      <c r="C130" s="153" t="s">
        <v>141</v>
      </c>
      <c r="D130" s="115"/>
      <c r="E130" s="115">
        <v>0</v>
      </c>
      <c r="F130" s="115"/>
    </row>
    <row r="131" spans="1:6" ht="25.5" customHeight="1" x14ac:dyDescent="0.2">
      <c r="A131" s="158" t="s">
        <v>156</v>
      </c>
      <c r="B131" s="158"/>
      <c r="C131" s="153" t="s">
        <v>157</v>
      </c>
      <c r="D131" s="115"/>
      <c r="E131" s="115">
        <v>232.69</v>
      </c>
      <c r="F131" s="115"/>
    </row>
    <row r="132" spans="1:6" ht="0.75" customHeight="1" x14ac:dyDescent="0.2"/>
    <row r="133" spans="1:6" ht="25.5" customHeight="1" x14ac:dyDescent="0.2">
      <c r="A133" s="158" t="s">
        <v>167</v>
      </c>
      <c r="B133" s="158"/>
      <c r="C133" s="153" t="s">
        <v>168</v>
      </c>
      <c r="D133" s="115"/>
      <c r="E133" s="115">
        <v>12683.02</v>
      </c>
      <c r="F133" s="115"/>
    </row>
    <row r="134" spans="1:6" ht="0.75" customHeight="1" x14ac:dyDescent="0.2"/>
    <row r="135" spans="1:6" ht="25.5" customHeight="1" x14ac:dyDescent="0.2">
      <c r="A135" s="158" t="s">
        <v>173</v>
      </c>
      <c r="B135" s="158"/>
      <c r="C135" s="153" t="s">
        <v>174</v>
      </c>
      <c r="D135" s="115"/>
      <c r="E135" s="115">
        <v>1344</v>
      </c>
      <c r="F135" s="115"/>
    </row>
    <row r="136" spans="1:6" ht="25.5" customHeight="1" x14ac:dyDescent="0.2">
      <c r="A136" s="159" t="s">
        <v>298</v>
      </c>
      <c r="B136" s="159"/>
      <c r="C136" s="160" t="s">
        <v>299</v>
      </c>
      <c r="D136" s="111">
        <v>250</v>
      </c>
      <c r="E136" s="111">
        <v>0</v>
      </c>
      <c r="F136" s="111">
        <v>0</v>
      </c>
    </row>
    <row r="137" spans="1:6" ht="25.5" customHeight="1" x14ac:dyDescent="0.2">
      <c r="A137" s="158" t="s">
        <v>128</v>
      </c>
      <c r="B137" s="158"/>
      <c r="C137" s="153" t="s">
        <v>129</v>
      </c>
      <c r="D137" s="115">
        <v>250</v>
      </c>
      <c r="E137" s="115">
        <v>0</v>
      </c>
      <c r="F137" s="115">
        <v>0</v>
      </c>
    </row>
    <row r="138" spans="1:6" ht="25.5" customHeight="1" x14ac:dyDescent="0.2">
      <c r="A138" s="158" t="s">
        <v>292</v>
      </c>
      <c r="B138" s="158"/>
      <c r="C138" s="153" t="s">
        <v>293</v>
      </c>
      <c r="D138" s="115"/>
      <c r="E138" s="115">
        <v>0</v>
      </c>
      <c r="F138" s="115"/>
    </row>
    <row r="139" spans="1:6" ht="0.75" customHeight="1" x14ac:dyDescent="0.2"/>
    <row r="140" spans="1:6" ht="25.5" customHeight="1" x14ac:dyDescent="0.2">
      <c r="A140" s="158" t="s">
        <v>178</v>
      </c>
      <c r="B140" s="158"/>
      <c r="C140" s="153" t="s">
        <v>179</v>
      </c>
      <c r="D140" s="115">
        <v>0</v>
      </c>
      <c r="E140" s="115">
        <v>0</v>
      </c>
      <c r="F140" s="115">
        <v>0</v>
      </c>
    </row>
    <row r="141" spans="1:6" ht="25.5" customHeight="1" x14ac:dyDescent="0.2">
      <c r="A141" s="159" t="s">
        <v>300</v>
      </c>
      <c r="B141" s="159"/>
      <c r="C141" s="160" t="s">
        <v>301</v>
      </c>
      <c r="D141" s="111">
        <v>45</v>
      </c>
      <c r="E141" s="111">
        <v>0</v>
      </c>
      <c r="F141" s="111">
        <v>0</v>
      </c>
    </row>
    <row r="142" spans="1:6" ht="25.5" customHeight="1" x14ac:dyDescent="0.2">
      <c r="A142" s="158" t="s">
        <v>128</v>
      </c>
      <c r="B142" s="158"/>
      <c r="C142" s="153" t="s">
        <v>129</v>
      </c>
      <c r="D142" s="115">
        <v>45</v>
      </c>
      <c r="E142" s="115">
        <v>0</v>
      </c>
      <c r="F142" s="115">
        <v>0</v>
      </c>
    </row>
    <row r="143" spans="1:6" ht="25.5" customHeight="1" x14ac:dyDescent="0.2">
      <c r="A143" s="158" t="s">
        <v>152</v>
      </c>
      <c r="B143" s="158"/>
      <c r="C143" s="153" t="s">
        <v>153</v>
      </c>
      <c r="D143" s="115"/>
      <c r="E143" s="115">
        <v>0</v>
      </c>
      <c r="F143" s="115"/>
    </row>
  </sheetData>
  <mergeCells count="108">
    <mergeCell ref="A137:B137"/>
    <mergeCell ref="A138:B138"/>
    <mergeCell ref="A140:B140"/>
    <mergeCell ref="A141:B141"/>
    <mergeCell ref="A142:B142"/>
    <mergeCell ref="A143:B143"/>
    <mergeCell ref="A128:B128"/>
    <mergeCell ref="A130:B130"/>
    <mergeCell ref="A131:B131"/>
    <mergeCell ref="A133:B133"/>
    <mergeCell ref="A135:B135"/>
    <mergeCell ref="A136:B136"/>
    <mergeCell ref="A121:B121"/>
    <mergeCell ref="A122:B122"/>
    <mergeCell ref="A123:B123"/>
    <mergeCell ref="A124:B124"/>
    <mergeCell ref="A126:B126"/>
    <mergeCell ref="A127:B127"/>
    <mergeCell ref="A113:B113"/>
    <mergeCell ref="A114:B114"/>
    <mergeCell ref="A116:B116"/>
    <mergeCell ref="A117:B117"/>
    <mergeCell ref="A118:B118"/>
    <mergeCell ref="A119:B119"/>
    <mergeCell ref="A103:B103"/>
    <mergeCell ref="A105:B105"/>
    <mergeCell ref="A107:B107"/>
    <mergeCell ref="A108:B108"/>
    <mergeCell ref="A110:B110"/>
    <mergeCell ref="A111:B111"/>
    <mergeCell ref="A94:B94"/>
    <mergeCell ref="A96:B96"/>
    <mergeCell ref="A97:B97"/>
    <mergeCell ref="A99:B99"/>
    <mergeCell ref="A100:B100"/>
    <mergeCell ref="A102:B102"/>
    <mergeCell ref="A86:B86"/>
    <mergeCell ref="A88:B88"/>
    <mergeCell ref="A89:B89"/>
    <mergeCell ref="A90:B90"/>
    <mergeCell ref="A92:B92"/>
    <mergeCell ref="A93:B93"/>
    <mergeCell ref="A78:B78"/>
    <mergeCell ref="A80:B80"/>
    <mergeCell ref="A81:B81"/>
    <mergeCell ref="A83:B83"/>
    <mergeCell ref="A84:B84"/>
    <mergeCell ref="A85:B85"/>
    <mergeCell ref="A71:B71"/>
    <mergeCell ref="A73:B73"/>
    <mergeCell ref="A74:B74"/>
    <mergeCell ref="A75:B75"/>
    <mergeCell ref="A76:B76"/>
    <mergeCell ref="A77:B77"/>
    <mergeCell ref="A63:B63"/>
    <mergeCell ref="A65:B65"/>
    <mergeCell ref="A66:B66"/>
    <mergeCell ref="A67:B67"/>
    <mergeCell ref="A69:B69"/>
    <mergeCell ref="A70:B70"/>
    <mergeCell ref="A54:B54"/>
    <mergeCell ref="A55:B55"/>
    <mergeCell ref="A57:B57"/>
    <mergeCell ref="A58:B58"/>
    <mergeCell ref="A60:B60"/>
    <mergeCell ref="A62:B62"/>
    <mergeCell ref="A44:B44"/>
    <mergeCell ref="A46:B46"/>
    <mergeCell ref="A48:B48"/>
    <mergeCell ref="A49:B49"/>
    <mergeCell ref="A51:B51"/>
    <mergeCell ref="A52:B52"/>
    <mergeCell ref="A36:B36"/>
    <mergeCell ref="A37:B37"/>
    <mergeCell ref="A38:B38"/>
    <mergeCell ref="A40:B40"/>
    <mergeCell ref="A41:B41"/>
    <mergeCell ref="A43:B43"/>
    <mergeCell ref="A28:B28"/>
    <mergeCell ref="A29:B29"/>
    <mergeCell ref="A31:B31"/>
    <mergeCell ref="A33:B33"/>
    <mergeCell ref="A34:B34"/>
    <mergeCell ref="A35:B35"/>
    <mergeCell ref="A20:B20"/>
    <mergeCell ref="A21:B21"/>
    <mergeCell ref="A22:B22"/>
    <mergeCell ref="A23:B23"/>
    <mergeCell ref="A25:B25"/>
    <mergeCell ref="A26:B26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B1:G1"/>
    <mergeCell ref="A3:C3"/>
    <mergeCell ref="A4:C4"/>
    <mergeCell ref="A5:C5"/>
    <mergeCell ref="A6:B6"/>
    <mergeCell ref="A7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R26" sqref="R26"/>
    </sheetView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536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552450</xdr:colOff>
                <xdr:row>33</xdr:row>
                <xdr:rowOff>38100</xdr:rowOff>
              </to>
            </anchor>
          </objectPr>
        </oleObject>
      </mc:Choice>
      <mc:Fallback>
        <oleObject progId="Word.Document.12" shapeId="1536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N27" sqref="N27"/>
    </sheetView>
  </sheetViews>
  <sheetFormatPr defaultRowHeight="12.75" x14ac:dyDescent="0.2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</cols>
  <sheetData>
    <row r="1" spans="1:8" ht="15" x14ac:dyDescent="0.2">
      <c r="A1" s="138" t="s">
        <v>45</v>
      </c>
      <c r="B1" s="138"/>
      <c r="C1" s="138"/>
      <c r="D1" s="138"/>
      <c r="E1" s="138"/>
      <c r="F1" s="138"/>
      <c r="G1" s="138"/>
      <c r="H1" s="138"/>
    </row>
    <row r="3" spans="1:8" ht="15" x14ac:dyDescent="0.2">
      <c r="A3" s="139" t="s">
        <v>46</v>
      </c>
      <c r="B3" s="139"/>
      <c r="C3" s="139"/>
      <c r="D3" s="139"/>
      <c r="E3" s="139"/>
      <c r="F3" s="139"/>
      <c r="G3" s="139"/>
      <c r="H3" s="139"/>
    </row>
    <row r="5" spans="1:8" ht="15" x14ac:dyDescent="0.2">
      <c r="A5" s="139" t="s">
        <v>47</v>
      </c>
      <c r="B5" s="139"/>
      <c r="C5" s="139"/>
      <c r="D5" s="139"/>
      <c r="E5" s="139"/>
      <c r="F5" s="139"/>
      <c r="G5" s="139"/>
      <c r="H5" s="139"/>
    </row>
    <row r="7" spans="1:8" x14ac:dyDescent="0.2">
      <c r="A7" s="133" t="s">
        <v>48</v>
      </c>
      <c r="B7" s="133"/>
      <c r="C7" s="133"/>
      <c r="D7" s="133"/>
      <c r="E7" s="133"/>
      <c r="F7" s="133"/>
      <c r="G7" s="133"/>
      <c r="H7" s="133"/>
    </row>
    <row r="9" spans="1:8" ht="33.75" x14ac:dyDescent="0.2">
      <c r="A9" s="75" t="s">
        <v>31</v>
      </c>
      <c r="B9" s="76" t="s">
        <v>49</v>
      </c>
      <c r="C9" s="76" t="s">
        <v>50</v>
      </c>
      <c r="D9" s="76" t="s">
        <v>51</v>
      </c>
      <c r="E9" s="75" t="s">
        <v>52</v>
      </c>
      <c r="F9" s="134" t="s">
        <v>33</v>
      </c>
      <c r="G9" s="134"/>
    </row>
    <row r="10" spans="1:8" x14ac:dyDescent="0.2">
      <c r="A10" s="78">
        <v>1</v>
      </c>
      <c r="B10" s="78">
        <v>2</v>
      </c>
      <c r="C10" s="78">
        <v>3</v>
      </c>
      <c r="D10" s="78">
        <v>4</v>
      </c>
      <c r="E10" s="78">
        <v>5</v>
      </c>
      <c r="F10" s="135">
        <v>6</v>
      </c>
      <c r="G10" s="135"/>
    </row>
    <row r="11" spans="1:8" x14ac:dyDescent="0.2">
      <c r="A11" s="79" t="s">
        <v>53</v>
      </c>
      <c r="B11" s="80">
        <v>691861.62</v>
      </c>
      <c r="C11" s="80">
        <v>1576095</v>
      </c>
      <c r="D11" s="80">
        <v>770683.86</v>
      </c>
      <c r="E11" s="80">
        <v>111.39</v>
      </c>
      <c r="F11" s="132">
        <v>48.9</v>
      </c>
      <c r="G11" s="132"/>
    </row>
    <row r="12" spans="1:8" x14ac:dyDescent="0.2">
      <c r="A12" s="81" t="s">
        <v>54</v>
      </c>
      <c r="B12" s="82">
        <v>691839.92</v>
      </c>
      <c r="C12" s="82">
        <v>1576050</v>
      </c>
      <c r="D12" s="82">
        <v>770662.14</v>
      </c>
      <c r="E12" s="82">
        <v>111.39</v>
      </c>
      <c r="F12" s="137">
        <v>48.9</v>
      </c>
      <c r="G12" s="137"/>
    </row>
    <row r="13" spans="1:8" x14ac:dyDescent="0.2">
      <c r="A13" s="81" t="s">
        <v>55</v>
      </c>
      <c r="B13" s="82">
        <v>21.7</v>
      </c>
      <c r="C13" s="82">
        <v>45</v>
      </c>
      <c r="D13" s="82">
        <v>21.72</v>
      </c>
      <c r="E13" s="82">
        <v>100.09</v>
      </c>
      <c r="F13" s="137">
        <v>48.27</v>
      </c>
      <c r="G13" s="137"/>
    </row>
    <row r="14" spans="1:8" x14ac:dyDescent="0.2">
      <c r="A14" s="79" t="s">
        <v>56</v>
      </c>
      <c r="B14" s="80">
        <v>685832.4</v>
      </c>
      <c r="C14" s="80">
        <v>1576095</v>
      </c>
      <c r="D14" s="80">
        <v>866901.53</v>
      </c>
      <c r="E14" s="80">
        <v>126.4</v>
      </c>
      <c r="F14" s="132">
        <v>55</v>
      </c>
      <c r="G14" s="132"/>
    </row>
    <row r="15" spans="1:8" x14ac:dyDescent="0.2">
      <c r="A15" s="81" t="s">
        <v>57</v>
      </c>
      <c r="B15" s="82">
        <v>650095.05000000005</v>
      </c>
      <c r="C15" s="82">
        <v>1545595</v>
      </c>
      <c r="D15" s="82">
        <v>846852.87</v>
      </c>
      <c r="E15" s="82">
        <v>130.27000000000001</v>
      </c>
      <c r="F15" s="137">
        <v>54.79</v>
      </c>
      <c r="G15" s="137"/>
    </row>
    <row r="16" spans="1:8" x14ac:dyDescent="0.2">
      <c r="A16" s="81" t="s">
        <v>58</v>
      </c>
      <c r="B16" s="82">
        <v>35737.35</v>
      </c>
      <c r="C16" s="82">
        <v>30500</v>
      </c>
      <c r="D16" s="82">
        <v>20048.66</v>
      </c>
      <c r="E16" s="82">
        <v>56.1</v>
      </c>
      <c r="F16" s="137">
        <v>65.73</v>
      </c>
      <c r="G16" s="137"/>
    </row>
    <row r="17" spans="1:8" x14ac:dyDescent="0.2">
      <c r="A17" s="79" t="s">
        <v>59</v>
      </c>
      <c r="B17" s="80">
        <v>6029.22</v>
      </c>
      <c r="C17" s="80">
        <v>0</v>
      </c>
      <c r="D17" s="80">
        <v>-96217.67</v>
      </c>
      <c r="E17" s="80"/>
      <c r="F17" s="132">
        <v>0</v>
      </c>
      <c r="G17" s="132"/>
    </row>
    <row r="19" spans="1:8" x14ac:dyDescent="0.2">
      <c r="A19" s="133" t="s">
        <v>60</v>
      </c>
      <c r="B19" s="133"/>
      <c r="C19" s="133"/>
      <c r="D19" s="133"/>
      <c r="E19" s="133"/>
      <c r="F19" s="133"/>
      <c r="G19" s="133"/>
      <c r="H19" s="133"/>
    </row>
    <row r="21" spans="1:8" ht="33.75" x14ac:dyDescent="0.2">
      <c r="A21" s="75" t="s">
        <v>31</v>
      </c>
      <c r="B21" s="76" t="s">
        <v>49</v>
      </c>
      <c r="C21" s="76" t="s">
        <v>50</v>
      </c>
      <c r="D21" s="76" t="s">
        <v>51</v>
      </c>
      <c r="E21" s="76" t="s">
        <v>61</v>
      </c>
      <c r="F21" s="134" t="s">
        <v>33</v>
      </c>
      <c r="G21" s="134"/>
    </row>
    <row r="22" spans="1:8" x14ac:dyDescent="0.2">
      <c r="A22" s="78">
        <v>1</v>
      </c>
      <c r="B22" s="78">
        <v>2</v>
      </c>
      <c r="C22" s="78">
        <v>3</v>
      </c>
      <c r="D22" s="78">
        <v>4</v>
      </c>
      <c r="E22" s="78">
        <v>5</v>
      </c>
      <c r="F22" s="135">
        <v>6</v>
      </c>
      <c r="G22" s="135"/>
    </row>
    <row r="23" spans="1:8" ht="22.5" x14ac:dyDescent="0.2">
      <c r="A23" s="81" t="s">
        <v>62</v>
      </c>
      <c r="B23" s="82">
        <v>0</v>
      </c>
      <c r="C23" s="82">
        <v>0</v>
      </c>
      <c r="D23" s="82">
        <v>0</v>
      </c>
      <c r="E23" s="82">
        <v>0</v>
      </c>
      <c r="F23" s="137">
        <v>0</v>
      </c>
      <c r="G23" s="137"/>
    </row>
    <row r="24" spans="1:8" ht="22.5" x14ac:dyDescent="0.2">
      <c r="A24" s="81" t="s">
        <v>63</v>
      </c>
      <c r="B24" s="82">
        <v>0</v>
      </c>
      <c r="C24" s="82">
        <v>0</v>
      </c>
      <c r="D24" s="82">
        <v>0</v>
      </c>
      <c r="E24" s="82">
        <v>0</v>
      </c>
      <c r="F24" s="137">
        <v>0</v>
      </c>
      <c r="G24" s="137"/>
    </row>
    <row r="25" spans="1:8" x14ac:dyDescent="0.2">
      <c r="A25" s="79" t="s">
        <v>64</v>
      </c>
      <c r="B25" s="80">
        <v>0</v>
      </c>
      <c r="C25" s="80">
        <v>0</v>
      </c>
      <c r="D25" s="80">
        <v>0</v>
      </c>
      <c r="E25" s="80">
        <v>0</v>
      </c>
      <c r="F25" s="132">
        <v>0</v>
      </c>
      <c r="G25" s="132"/>
    </row>
    <row r="27" spans="1:8" x14ac:dyDescent="0.2">
      <c r="A27" s="133" t="s">
        <v>65</v>
      </c>
      <c r="B27" s="133"/>
      <c r="C27" s="133"/>
      <c r="D27" s="133"/>
      <c r="E27" s="133"/>
      <c r="F27" s="133"/>
      <c r="G27" s="133"/>
      <c r="H27" s="133"/>
    </row>
    <row r="29" spans="1:8" ht="33.75" x14ac:dyDescent="0.2">
      <c r="A29" s="75" t="s">
        <v>31</v>
      </c>
      <c r="B29" s="76" t="s">
        <v>49</v>
      </c>
      <c r="C29" s="76" t="s">
        <v>50</v>
      </c>
      <c r="D29" s="76" t="s">
        <v>51</v>
      </c>
      <c r="E29" s="75" t="s">
        <v>52</v>
      </c>
      <c r="F29" s="134" t="s">
        <v>33</v>
      </c>
      <c r="G29" s="134"/>
    </row>
    <row r="30" spans="1:8" x14ac:dyDescent="0.2">
      <c r="A30" s="78">
        <v>1</v>
      </c>
      <c r="B30" s="78">
        <v>2</v>
      </c>
      <c r="C30" s="78">
        <v>3</v>
      </c>
      <c r="D30" s="78">
        <v>4</v>
      </c>
      <c r="E30" s="78">
        <v>5</v>
      </c>
      <c r="F30" s="135">
        <v>6</v>
      </c>
      <c r="G30" s="135"/>
    </row>
    <row r="31" spans="1:8" ht="22.5" x14ac:dyDescent="0.2">
      <c r="A31" s="83" t="s">
        <v>66</v>
      </c>
      <c r="B31" s="84"/>
      <c r="C31" s="84">
        <v>0</v>
      </c>
      <c r="D31" s="84"/>
      <c r="E31" s="84">
        <v>0</v>
      </c>
      <c r="F31" s="136">
        <v>0</v>
      </c>
      <c r="G31" s="136"/>
    </row>
    <row r="32" spans="1:8" ht="22.5" x14ac:dyDescent="0.2">
      <c r="A32" s="79" t="s">
        <v>67</v>
      </c>
      <c r="B32" s="80"/>
      <c r="C32" s="80">
        <v>0</v>
      </c>
      <c r="D32" s="80"/>
      <c r="E32" s="80">
        <v>0</v>
      </c>
      <c r="F32" s="132">
        <v>0</v>
      </c>
      <c r="G32" s="132"/>
    </row>
    <row r="34" spans="1:7" ht="22.5" x14ac:dyDescent="0.2">
      <c r="A34" s="85" t="s">
        <v>68</v>
      </c>
      <c r="B34" s="86"/>
      <c r="C34" s="86"/>
      <c r="D34" s="86"/>
      <c r="E34" s="86"/>
      <c r="F34" s="130"/>
      <c r="G34" s="130"/>
    </row>
    <row r="36" spans="1:7" x14ac:dyDescent="0.2">
      <c r="A36" s="131" t="s">
        <v>69</v>
      </c>
      <c r="B36" s="131"/>
      <c r="C36" s="131"/>
      <c r="D36" s="131"/>
      <c r="E36" s="131"/>
      <c r="F36" s="131"/>
    </row>
  </sheetData>
  <mergeCells count="26">
    <mergeCell ref="F10:G10"/>
    <mergeCell ref="A1:H1"/>
    <mergeCell ref="A3:H3"/>
    <mergeCell ref="A5:H5"/>
    <mergeCell ref="A7:H7"/>
    <mergeCell ref="F9:G9"/>
    <mergeCell ref="F24:G24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34:G34"/>
    <mergeCell ref="A36:F36"/>
    <mergeCell ref="F25:G25"/>
    <mergeCell ref="A27:H27"/>
    <mergeCell ref="F29:G29"/>
    <mergeCell ref="F30:G30"/>
    <mergeCell ref="F31:G31"/>
    <mergeCell ref="F32:G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sqref="A1:XFD1048576"/>
    </sheetView>
  </sheetViews>
  <sheetFormatPr defaultRowHeight="12.75" x14ac:dyDescent="0.2"/>
  <cols>
    <col min="1" max="1" width="5.42578125" customWidth="1"/>
    <col min="2" max="2" width="31.7109375" customWidth="1"/>
    <col min="3" max="3" width="16.42578125" customWidth="1"/>
    <col min="4" max="5" width="16.5703125" customWidth="1"/>
    <col min="6" max="6" width="7.5703125" customWidth="1"/>
    <col min="7" max="7" width="6.42578125" customWidth="1"/>
  </cols>
  <sheetData>
    <row r="1" spans="1:7" ht="6.75" customHeight="1" x14ac:dyDescent="0.2"/>
    <row r="2" spans="1:7" ht="21.75" customHeight="1" x14ac:dyDescent="0.2">
      <c r="A2" s="139" t="s">
        <v>70</v>
      </c>
      <c r="B2" s="139"/>
      <c r="C2" s="139"/>
      <c r="D2" s="139"/>
      <c r="E2" s="139"/>
      <c r="F2" s="139"/>
      <c r="G2" s="139"/>
    </row>
    <row r="3" spans="1:7" ht="12.75" customHeight="1" x14ac:dyDescent="0.2"/>
    <row r="4" spans="1:7" ht="13.5" customHeight="1" x14ac:dyDescent="0.2">
      <c r="A4" s="140" t="s">
        <v>71</v>
      </c>
      <c r="B4" s="140"/>
      <c r="C4" s="140"/>
      <c r="D4" s="140"/>
      <c r="E4" s="140"/>
      <c r="F4" s="140"/>
      <c r="G4" s="140"/>
    </row>
    <row r="5" spans="1:7" ht="21" customHeight="1" x14ac:dyDescent="0.2"/>
    <row r="6" spans="1:7" ht="32.25" customHeight="1" x14ac:dyDescent="0.2">
      <c r="A6" s="141" t="s">
        <v>31</v>
      </c>
      <c r="B6" s="141"/>
      <c r="C6" s="87" t="s">
        <v>72</v>
      </c>
      <c r="D6" s="87" t="s">
        <v>50</v>
      </c>
      <c r="E6" s="87" t="s">
        <v>73</v>
      </c>
      <c r="F6" s="88" t="s">
        <v>52</v>
      </c>
      <c r="G6" s="88" t="s">
        <v>33</v>
      </c>
    </row>
    <row r="7" spans="1:7" ht="9.75" customHeight="1" x14ac:dyDescent="0.2">
      <c r="A7" s="142">
        <v>1</v>
      </c>
      <c r="B7" s="142"/>
      <c r="C7" s="89">
        <v>2</v>
      </c>
      <c r="D7" s="89">
        <v>3</v>
      </c>
      <c r="E7" s="89">
        <v>4</v>
      </c>
      <c r="F7" s="89">
        <v>5</v>
      </c>
      <c r="G7" s="89">
        <v>6</v>
      </c>
    </row>
    <row r="8" spans="1:7" ht="25.5" customHeight="1" x14ac:dyDescent="0.2">
      <c r="A8" s="85"/>
      <c r="B8" s="90" t="s">
        <v>74</v>
      </c>
      <c r="C8" s="91">
        <v>691861.62</v>
      </c>
      <c r="D8" s="91">
        <v>1576095</v>
      </c>
      <c r="E8" s="91">
        <v>770683.86</v>
      </c>
      <c r="F8" s="92">
        <v>111.39</v>
      </c>
      <c r="G8" s="92">
        <v>48.9</v>
      </c>
    </row>
    <row r="9" spans="1:7" ht="25.5" customHeight="1" x14ac:dyDescent="0.2">
      <c r="A9" s="93" t="s">
        <v>75</v>
      </c>
      <c r="B9" s="90" t="s">
        <v>76</v>
      </c>
      <c r="C9" s="91">
        <v>691839.92</v>
      </c>
      <c r="D9" s="91">
        <v>1576050</v>
      </c>
      <c r="E9" s="91">
        <v>770662.14</v>
      </c>
      <c r="F9" s="92">
        <v>111.39</v>
      </c>
      <c r="G9" s="92">
        <v>48.9</v>
      </c>
    </row>
    <row r="10" spans="1:7" ht="25.5" customHeight="1" x14ac:dyDescent="0.2">
      <c r="A10" s="93" t="s">
        <v>77</v>
      </c>
      <c r="B10" s="90" t="s">
        <v>78</v>
      </c>
      <c r="C10" s="91">
        <v>606219.89</v>
      </c>
      <c r="D10" s="91">
        <v>1427900</v>
      </c>
      <c r="E10" s="91">
        <v>663501.1</v>
      </c>
      <c r="F10" s="92">
        <v>109.45</v>
      </c>
      <c r="G10" s="92">
        <v>46.47</v>
      </c>
    </row>
    <row r="11" spans="1:7" ht="25.5" customHeight="1" x14ac:dyDescent="0.2">
      <c r="A11" s="94" t="s">
        <v>79</v>
      </c>
      <c r="B11" s="95" t="s">
        <v>80</v>
      </c>
      <c r="C11" s="96">
        <v>606219.89</v>
      </c>
      <c r="D11" s="97"/>
      <c r="E11" s="96">
        <v>663501.1</v>
      </c>
      <c r="F11" s="97">
        <v>109.45</v>
      </c>
      <c r="G11" s="97"/>
    </row>
    <row r="12" spans="1:7" ht="25.5" customHeight="1" x14ac:dyDescent="0.2">
      <c r="A12" s="94" t="s">
        <v>81</v>
      </c>
      <c r="B12" s="95" t="s">
        <v>82</v>
      </c>
      <c r="C12" s="96">
        <v>606219.89</v>
      </c>
      <c r="D12" s="97"/>
      <c r="E12" s="96">
        <v>663501.1</v>
      </c>
      <c r="F12" s="97">
        <v>109.45</v>
      </c>
      <c r="G12" s="97"/>
    </row>
    <row r="13" spans="1:7" ht="33" customHeight="1" x14ac:dyDescent="0.2">
      <c r="A13" s="93" t="s">
        <v>83</v>
      </c>
      <c r="B13" s="90" t="s">
        <v>84</v>
      </c>
      <c r="C13" s="91">
        <v>24438.67</v>
      </c>
      <c r="D13" s="91">
        <v>38400</v>
      </c>
      <c r="E13" s="91">
        <v>22232.91</v>
      </c>
      <c r="F13" s="92">
        <v>90.97</v>
      </c>
      <c r="G13" s="92">
        <v>57.9</v>
      </c>
    </row>
    <row r="14" spans="1:7" ht="25.5" customHeight="1" x14ac:dyDescent="0.2">
      <c r="A14" s="94" t="s">
        <v>85</v>
      </c>
      <c r="B14" s="95" t="s">
        <v>86</v>
      </c>
      <c r="C14" s="96">
        <v>24438.67</v>
      </c>
      <c r="D14" s="97"/>
      <c r="E14" s="96">
        <v>22232.91</v>
      </c>
      <c r="F14" s="97">
        <v>90.97</v>
      </c>
      <c r="G14" s="97"/>
    </row>
    <row r="15" spans="1:7" ht="25.5" customHeight="1" x14ac:dyDescent="0.2">
      <c r="A15" s="94" t="s">
        <v>87</v>
      </c>
      <c r="B15" s="95" t="s">
        <v>88</v>
      </c>
      <c r="C15" s="96">
        <v>24438.67</v>
      </c>
      <c r="D15" s="97"/>
      <c r="E15" s="96">
        <v>22232.91</v>
      </c>
      <c r="F15" s="97">
        <v>90.97</v>
      </c>
      <c r="G15" s="97"/>
    </row>
    <row r="16" spans="1:7" ht="33" customHeight="1" x14ac:dyDescent="0.2">
      <c r="A16" s="93" t="s">
        <v>89</v>
      </c>
      <c r="B16" s="90" t="s">
        <v>90</v>
      </c>
      <c r="C16" s="91">
        <v>4416.91</v>
      </c>
      <c r="D16" s="91">
        <v>7900</v>
      </c>
      <c r="E16" s="91">
        <v>5152</v>
      </c>
      <c r="F16" s="92">
        <v>116.64</v>
      </c>
      <c r="G16" s="92">
        <v>65.22</v>
      </c>
    </row>
    <row r="17" spans="1:7" ht="25.5" customHeight="1" x14ac:dyDescent="0.2">
      <c r="A17" s="94" t="s">
        <v>91</v>
      </c>
      <c r="B17" s="95" t="s">
        <v>92</v>
      </c>
      <c r="C17" s="96">
        <v>4416.91</v>
      </c>
      <c r="D17" s="97"/>
      <c r="E17" s="96">
        <v>5152</v>
      </c>
      <c r="F17" s="97">
        <v>116.64</v>
      </c>
      <c r="G17" s="97"/>
    </row>
    <row r="18" spans="1:7" ht="25.5" customHeight="1" x14ac:dyDescent="0.2">
      <c r="A18" s="94" t="s">
        <v>93</v>
      </c>
      <c r="B18" s="95" t="s">
        <v>94</v>
      </c>
      <c r="C18" s="96">
        <v>4416.91</v>
      </c>
      <c r="D18" s="97"/>
      <c r="E18" s="96">
        <v>5152</v>
      </c>
      <c r="F18" s="97">
        <v>116.64</v>
      </c>
      <c r="G18" s="97"/>
    </row>
    <row r="19" spans="1:7" ht="25.5" customHeight="1" x14ac:dyDescent="0.2">
      <c r="A19" s="93" t="s">
        <v>95</v>
      </c>
      <c r="B19" s="90" t="s">
        <v>96</v>
      </c>
      <c r="C19" s="91">
        <v>56764.45</v>
      </c>
      <c r="D19" s="91">
        <v>101600</v>
      </c>
      <c r="E19" s="91">
        <v>79776.13</v>
      </c>
      <c r="F19" s="92">
        <v>140.54</v>
      </c>
      <c r="G19" s="92">
        <v>78.52</v>
      </c>
    </row>
    <row r="20" spans="1:7" ht="32.25" customHeight="1" x14ac:dyDescent="0.2">
      <c r="A20" s="94" t="s">
        <v>97</v>
      </c>
      <c r="B20" s="95" t="s">
        <v>98</v>
      </c>
      <c r="C20" s="96">
        <v>56764.45</v>
      </c>
      <c r="D20" s="97"/>
      <c r="E20" s="96">
        <v>79776.13</v>
      </c>
      <c r="F20" s="97">
        <v>140.54</v>
      </c>
      <c r="G20" s="97"/>
    </row>
    <row r="21" spans="1:7" ht="25.5" customHeight="1" x14ac:dyDescent="0.2">
      <c r="A21" s="94" t="s">
        <v>99</v>
      </c>
      <c r="B21" s="95" t="s">
        <v>100</v>
      </c>
      <c r="C21" s="96">
        <v>26435.91</v>
      </c>
      <c r="D21" s="97"/>
      <c r="E21" s="96">
        <v>59727.47</v>
      </c>
      <c r="F21" s="97">
        <v>225.93</v>
      </c>
      <c r="G21" s="97"/>
    </row>
    <row r="22" spans="1:7" ht="33" customHeight="1" x14ac:dyDescent="0.2">
      <c r="A22" s="94" t="s">
        <v>101</v>
      </c>
      <c r="B22" s="95" t="s">
        <v>102</v>
      </c>
      <c r="C22" s="96">
        <v>30328.54</v>
      </c>
      <c r="D22" s="97"/>
      <c r="E22" s="96">
        <v>20048.66</v>
      </c>
      <c r="F22" s="97">
        <v>66.099999999999994</v>
      </c>
      <c r="G22" s="97"/>
    </row>
    <row r="23" spans="1:7" ht="25.5" customHeight="1" x14ac:dyDescent="0.2">
      <c r="A23" s="93" t="s">
        <v>103</v>
      </c>
      <c r="B23" s="90" t="s">
        <v>104</v>
      </c>
      <c r="C23" s="91">
        <v>0</v>
      </c>
      <c r="D23" s="91">
        <v>250</v>
      </c>
      <c r="E23" s="91">
        <v>0</v>
      </c>
      <c r="F23" s="92"/>
      <c r="G23" s="92">
        <v>0</v>
      </c>
    </row>
    <row r="24" spans="1:7" ht="25.5" customHeight="1" x14ac:dyDescent="0.2">
      <c r="A24" s="93" t="s">
        <v>105</v>
      </c>
      <c r="B24" s="90" t="s">
        <v>106</v>
      </c>
      <c r="C24" s="91">
        <v>21.7</v>
      </c>
      <c r="D24" s="91">
        <v>45</v>
      </c>
      <c r="E24" s="91">
        <v>21.72</v>
      </c>
      <c r="F24" s="92">
        <v>100.09</v>
      </c>
      <c r="G24" s="92">
        <v>48.27</v>
      </c>
    </row>
    <row r="25" spans="1:7" ht="25.5" customHeight="1" x14ac:dyDescent="0.2">
      <c r="A25" s="93" t="s">
        <v>107</v>
      </c>
      <c r="B25" s="90" t="s">
        <v>108</v>
      </c>
      <c r="C25" s="91">
        <v>21.7</v>
      </c>
      <c r="D25" s="91">
        <v>45</v>
      </c>
      <c r="E25" s="91">
        <v>21.72</v>
      </c>
      <c r="F25" s="92">
        <v>100.09</v>
      </c>
      <c r="G25" s="92">
        <v>48.27</v>
      </c>
    </row>
    <row r="26" spans="1:7" ht="25.5" customHeight="1" x14ac:dyDescent="0.2">
      <c r="A26" s="94" t="s">
        <v>109</v>
      </c>
      <c r="B26" s="95" t="s">
        <v>110</v>
      </c>
      <c r="C26" s="96">
        <v>21.7</v>
      </c>
      <c r="D26" s="97"/>
      <c r="E26" s="96">
        <v>21.72</v>
      </c>
      <c r="F26" s="97">
        <v>100.09</v>
      </c>
      <c r="G26" s="97"/>
    </row>
    <row r="27" spans="1:7" ht="25.5" customHeight="1" x14ac:dyDescent="0.2">
      <c r="A27" s="94" t="s">
        <v>111</v>
      </c>
      <c r="B27" s="95" t="s">
        <v>112</v>
      </c>
      <c r="C27" s="96">
        <v>21.7</v>
      </c>
      <c r="D27" s="97"/>
      <c r="E27" s="96">
        <v>21.72</v>
      </c>
      <c r="F27" s="97">
        <v>100.09</v>
      </c>
      <c r="G27" s="97"/>
    </row>
    <row r="28" spans="1:7" ht="32.25" customHeight="1" x14ac:dyDescent="0.2">
      <c r="A28" s="141" t="s">
        <v>31</v>
      </c>
      <c r="B28" s="141"/>
      <c r="C28" s="87" t="s">
        <v>72</v>
      </c>
      <c r="D28" s="87" t="s">
        <v>50</v>
      </c>
      <c r="E28" s="87" t="s">
        <v>73</v>
      </c>
      <c r="F28" s="88" t="s">
        <v>52</v>
      </c>
      <c r="G28" s="88" t="s">
        <v>33</v>
      </c>
    </row>
    <row r="29" spans="1:7" ht="9.75" customHeight="1" x14ac:dyDescent="0.2">
      <c r="A29" s="142">
        <v>1</v>
      </c>
      <c r="B29" s="142"/>
      <c r="C29" s="89">
        <v>2</v>
      </c>
      <c r="D29" s="89">
        <v>3</v>
      </c>
      <c r="E29" s="89">
        <v>4</v>
      </c>
      <c r="F29" s="89">
        <v>5</v>
      </c>
      <c r="G29" s="89">
        <v>6</v>
      </c>
    </row>
    <row r="30" spans="1:7" ht="25.5" customHeight="1" x14ac:dyDescent="0.2">
      <c r="A30" s="85"/>
      <c r="B30" s="90" t="s">
        <v>34</v>
      </c>
      <c r="C30" s="91">
        <v>685832.4</v>
      </c>
      <c r="D30" s="91">
        <v>1576095</v>
      </c>
      <c r="E30" s="91">
        <v>866901.53</v>
      </c>
      <c r="F30" s="92">
        <v>126.4</v>
      </c>
      <c r="G30" s="92">
        <v>55</v>
      </c>
    </row>
    <row r="31" spans="1:7" ht="25.5" customHeight="1" x14ac:dyDescent="0.2">
      <c r="A31" s="93" t="s">
        <v>113</v>
      </c>
      <c r="B31" s="90" t="s">
        <v>114</v>
      </c>
      <c r="C31" s="91">
        <v>650095.05000000005</v>
      </c>
      <c r="D31" s="91">
        <v>1545595</v>
      </c>
      <c r="E31" s="91">
        <v>846852.87</v>
      </c>
      <c r="F31" s="92">
        <v>130.27000000000001</v>
      </c>
      <c r="G31" s="92">
        <v>54.79</v>
      </c>
    </row>
    <row r="32" spans="1:7" ht="25.5" customHeight="1" x14ac:dyDescent="0.2">
      <c r="A32" s="93" t="s">
        <v>115</v>
      </c>
      <c r="B32" s="90" t="s">
        <v>116</v>
      </c>
      <c r="C32" s="91">
        <v>556904.72</v>
      </c>
      <c r="D32" s="91">
        <v>1331800</v>
      </c>
      <c r="E32" s="91">
        <v>717492.97</v>
      </c>
      <c r="F32" s="92">
        <v>128.84</v>
      </c>
      <c r="G32" s="92">
        <v>53.87</v>
      </c>
    </row>
    <row r="33" spans="1:7" ht="25.5" customHeight="1" x14ac:dyDescent="0.2">
      <c r="A33" s="94" t="s">
        <v>117</v>
      </c>
      <c r="B33" s="95" t="s">
        <v>118</v>
      </c>
      <c r="C33" s="96">
        <v>468972.52</v>
      </c>
      <c r="D33" s="97"/>
      <c r="E33" s="96">
        <v>604970.43999999994</v>
      </c>
      <c r="F33" s="97">
        <v>129</v>
      </c>
      <c r="G33" s="97"/>
    </row>
    <row r="34" spans="1:7" ht="25.5" customHeight="1" x14ac:dyDescent="0.2">
      <c r="A34" s="94" t="s">
        <v>119</v>
      </c>
      <c r="B34" s="95" t="s">
        <v>120</v>
      </c>
      <c r="C34" s="96">
        <v>468972.52</v>
      </c>
      <c r="D34" s="97"/>
      <c r="E34" s="96">
        <v>604970.43999999994</v>
      </c>
      <c r="F34" s="97">
        <v>129</v>
      </c>
      <c r="G34" s="97"/>
    </row>
    <row r="35" spans="1:7" ht="25.5" customHeight="1" x14ac:dyDescent="0.2">
      <c r="A35" s="94" t="s">
        <v>121</v>
      </c>
      <c r="B35" s="95" t="s">
        <v>122</v>
      </c>
      <c r="C35" s="96">
        <v>16741.3</v>
      </c>
      <c r="D35" s="97"/>
      <c r="E35" s="96">
        <v>17038.12</v>
      </c>
      <c r="F35" s="97">
        <v>101.77</v>
      </c>
      <c r="G35" s="97"/>
    </row>
    <row r="36" spans="1:7" ht="25.5" customHeight="1" x14ac:dyDescent="0.2">
      <c r="A36" s="94" t="s">
        <v>123</v>
      </c>
      <c r="B36" s="95" t="s">
        <v>122</v>
      </c>
      <c r="C36" s="96">
        <v>16741.3</v>
      </c>
      <c r="D36" s="97"/>
      <c r="E36" s="96">
        <v>17038.12</v>
      </c>
      <c r="F36" s="97">
        <v>101.77</v>
      </c>
      <c r="G36" s="97"/>
    </row>
    <row r="37" spans="1:7" ht="25.5" customHeight="1" x14ac:dyDescent="0.2">
      <c r="A37" s="94" t="s">
        <v>124</v>
      </c>
      <c r="B37" s="95" t="s">
        <v>125</v>
      </c>
      <c r="C37" s="96">
        <v>71190.899999999994</v>
      </c>
      <c r="D37" s="97"/>
      <c r="E37" s="96">
        <v>95484.41</v>
      </c>
      <c r="F37" s="97">
        <v>134.12</v>
      </c>
      <c r="G37" s="97"/>
    </row>
    <row r="38" spans="1:7" ht="25.5" customHeight="1" x14ac:dyDescent="0.2">
      <c r="A38" s="94" t="s">
        <v>126</v>
      </c>
      <c r="B38" s="95" t="s">
        <v>127</v>
      </c>
      <c r="C38" s="96">
        <v>71190.899999999994</v>
      </c>
      <c r="D38" s="97"/>
      <c r="E38" s="96">
        <v>95484.41</v>
      </c>
      <c r="F38" s="97">
        <v>134.12</v>
      </c>
      <c r="G38" s="97"/>
    </row>
    <row r="39" spans="1:7" ht="25.5" customHeight="1" x14ac:dyDescent="0.2">
      <c r="A39" s="93" t="s">
        <v>128</v>
      </c>
      <c r="B39" s="90" t="s">
        <v>129</v>
      </c>
      <c r="C39" s="91">
        <v>93190.33</v>
      </c>
      <c r="D39" s="91">
        <v>213695</v>
      </c>
      <c r="E39" s="91">
        <v>129359.9</v>
      </c>
      <c r="F39" s="92">
        <v>138.81</v>
      </c>
      <c r="G39" s="92">
        <v>60.53</v>
      </c>
    </row>
    <row r="40" spans="1:7" ht="25.5" customHeight="1" x14ac:dyDescent="0.2">
      <c r="A40" s="94" t="s">
        <v>130</v>
      </c>
      <c r="B40" s="95" t="s">
        <v>131</v>
      </c>
      <c r="C40" s="96">
        <v>41349.730000000003</v>
      </c>
      <c r="D40" s="97"/>
      <c r="E40" s="96">
        <v>47097.09</v>
      </c>
      <c r="F40" s="97">
        <v>113.9</v>
      </c>
      <c r="G40" s="97"/>
    </row>
    <row r="41" spans="1:7" ht="25.5" customHeight="1" x14ac:dyDescent="0.2">
      <c r="A41" s="94" t="s">
        <v>132</v>
      </c>
      <c r="B41" s="95" t="s">
        <v>133</v>
      </c>
      <c r="C41" s="96">
        <v>11172</v>
      </c>
      <c r="D41" s="97"/>
      <c r="E41" s="96">
        <v>17845.419999999998</v>
      </c>
      <c r="F41" s="97">
        <v>159.72999999999999</v>
      </c>
      <c r="G41" s="97"/>
    </row>
    <row r="42" spans="1:7" ht="25.5" customHeight="1" x14ac:dyDescent="0.2">
      <c r="A42" s="94" t="s">
        <v>134</v>
      </c>
      <c r="B42" s="95" t="s">
        <v>135</v>
      </c>
      <c r="C42" s="96">
        <v>29391.64</v>
      </c>
      <c r="D42" s="97"/>
      <c r="E42" s="96">
        <v>28869.17</v>
      </c>
      <c r="F42" s="97">
        <v>98.22</v>
      </c>
      <c r="G42" s="97"/>
    </row>
    <row r="43" spans="1:7" ht="25.5" customHeight="1" x14ac:dyDescent="0.2">
      <c r="A43" s="94" t="s">
        <v>136</v>
      </c>
      <c r="B43" s="95" t="s">
        <v>137</v>
      </c>
      <c r="C43" s="96">
        <v>786.09</v>
      </c>
      <c r="D43" s="97"/>
      <c r="E43" s="96">
        <v>382.5</v>
      </c>
      <c r="F43" s="97">
        <v>48.66</v>
      </c>
      <c r="G43" s="97"/>
    </row>
    <row r="44" spans="1:7" ht="25.5" customHeight="1" x14ac:dyDescent="0.2">
      <c r="A44" s="94" t="s">
        <v>138</v>
      </c>
      <c r="B44" s="95" t="s">
        <v>139</v>
      </c>
      <c r="C44" s="96">
        <v>9785.58</v>
      </c>
      <c r="D44" s="97"/>
      <c r="E44" s="96">
        <v>9438.2000000000007</v>
      </c>
      <c r="F44" s="97">
        <v>96.45</v>
      </c>
      <c r="G44" s="97"/>
    </row>
    <row r="45" spans="1:7" ht="25.5" customHeight="1" x14ac:dyDescent="0.2">
      <c r="A45" s="94" t="s">
        <v>140</v>
      </c>
      <c r="B45" s="95" t="s">
        <v>141</v>
      </c>
      <c r="C45" s="96">
        <v>3495.96</v>
      </c>
      <c r="D45" s="97"/>
      <c r="E45" s="96">
        <v>3899.13</v>
      </c>
      <c r="F45" s="97">
        <v>111.53</v>
      </c>
      <c r="G45" s="97"/>
    </row>
    <row r="46" spans="1:7" ht="25.5" customHeight="1" x14ac:dyDescent="0.2">
      <c r="A46" s="94" t="s">
        <v>142</v>
      </c>
      <c r="B46" s="95" t="s">
        <v>143</v>
      </c>
      <c r="C46" s="96">
        <v>5441.36</v>
      </c>
      <c r="D46" s="97"/>
      <c r="E46" s="96">
        <v>5291.17</v>
      </c>
      <c r="F46" s="97">
        <v>97.24</v>
      </c>
      <c r="G46" s="97"/>
    </row>
    <row r="47" spans="1:7" ht="25.5" customHeight="1" x14ac:dyDescent="0.2">
      <c r="A47" s="94" t="s">
        <v>144</v>
      </c>
      <c r="B47" s="95" t="s">
        <v>145</v>
      </c>
      <c r="C47" s="96">
        <v>244.35</v>
      </c>
      <c r="D47" s="97"/>
      <c r="E47" s="96">
        <v>189.26</v>
      </c>
      <c r="F47" s="97">
        <v>77.45</v>
      </c>
      <c r="G47" s="97"/>
    </row>
    <row r="48" spans="1:7" ht="25.5" customHeight="1" x14ac:dyDescent="0.2">
      <c r="A48" s="94" t="s">
        <v>146</v>
      </c>
      <c r="B48" s="95" t="s">
        <v>147</v>
      </c>
      <c r="C48" s="96">
        <v>603.91</v>
      </c>
      <c r="D48" s="97"/>
      <c r="E48" s="96">
        <v>58.64</v>
      </c>
      <c r="F48" s="97">
        <v>9.7100000000000009</v>
      </c>
      <c r="G48" s="97"/>
    </row>
    <row r="49" spans="1:7" ht="25.5" customHeight="1" x14ac:dyDescent="0.2">
      <c r="A49" s="94" t="s">
        <v>148</v>
      </c>
      <c r="B49" s="95" t="s">
        <v>149</v>
      </c>
      <c r="C49" s="96">
        <v>13637.31</v>
      </c>
      <c r="D49" s="97"/>
      <c r="E49" s="96">
        <v>31138.89</v>
      </c>
      <c r="F49" s="97">
        <v>228.34</v>
      </c>
      <c r="G49" s="97"/>
    </row>
    <row r="50" spans="1:7" ht="25.5" customHeight="1" x14ac:dyDescent="0.2">
      <c r="A50" s="94" t="s">
        <v>150</v>
      </c>
      <c r="B50" s="95" t="s">
        <v>151</v>
      </c>
      <c r="C50" s="96">
        <v>725.32</v>
      </c>
      <c r="D50" s="97"/>
      <c r="E50" s="96">
        <v>816.53</v>
      </c>
      <c r="F50" s="97">
        <v>112.58</v>
      </c>
      <c r="G50" s="97"/>
    </row>
    <row r="51" spans="1:7" ht="25.5" customHeight="1" x14ac:dyDescent="0.2">
      <c r="A51" s="94" t="s">
        <v>152</v>
      </c>
      <c r="B51" s="95" t="s">
        <v>153</v>
      </c>
      <c r="C51" s="96">
        <v>4457.58</v>
      </c>
      <c r="D51" s="97"/>
      <c r="E51" s="96">
        <v>13608.79</v>
      </c>
      <c r="F51" s="97">
        <v>305.3</v>
      </c>
      <c r="G51" s="97"/>
    </row>
    <row r="52" spans="1:7" ht="25.5" customHeight="1" x14ac:dyDescent="0.2">
      <c r="A52" s="94" t="s">
        <v>154</v>
      </c>
      <c r="B52" s="95" t="s">
        <v>155</v>
      </c>
      <c r="C52" s="96">
        <v>429.97</v>
      </c>
      <c r="D52" s="97"/>
      <c r="E52" s="96">
        <v>850.37</v>
      </c>
      <c r="F52" s="97">
        <v>197.77</v>
      </c>
      <c r="G52" s="97"/>
    </row>
    <row r="53" spans="1:7" ht="26.25" customHeight="1" x14ac:dyDescent="0.2">
      <c r="A53" s="94" t="s">
        <v>156</v>
      </c>
      <c r="B53" s="95" t="s">
        <v>157</v>
      </c>
      <c r="C53" s="96">
        <v>1418.38</v>
      </c>
      <c r="D53" s="97"/>
      <c r="E53" s="96">
        <v>10717.49</v>
      </c>
      <c r="F53" s="97">
        <v>755.61</v>
      </c>
      <c r="G53" s="97"/>
    </row>
    <row r="54" spans="1:7" ht="25.5" customHeight="1" x14ac:dyDescent="0.2">
      <c r="A54" s="94" t="s">
        <v>158</v>
      </c>
      <c r="B54" s="95" t="s">
        <v>159</v>
      </c>
      <c r="C54" s="96">
        <v>3507.66</v>
      </c>
      <c r="D54" s="97"/>
      <c r="E54" s="96">
        <v>1850</v>
      </c>
      <c r="F54" s="97">
        <v>52.74</v>
      </c>
      <c r="G54" s="97"/>
    </row>
    <row r="55" spans="1:7" ht="25.5" customHeight="1" x14ac:dyDescent="0.2">
      <c r="A55" s="94" t="s">
        <v>160</v>
      </c>
      <c r="B55" s="95" t="s">
        <v>161</v>
      </c>
      <c r="C55" s="96">
        <v>3098.4</v>
      </c>
      <c r="D55" s="97"/>
      <c r="E55" s="96">
        <v>3295.71</v>
      </c>
      <c r="F55" s="97">
        <v>106.37</v>
      </c>
      <c r="G55" s="97"/>
    </row>
    <row r="56" spans="1:7" ht="25.5" customHeight="1" x14ac:dyDescent="0.2">
      <c r="A56" s="94" t="s">
        <v>162</v>
      </c>
      <c r="B56" s="95" t="s">
        <v>163</v>
      </c>
      <c r="C56" s="96">
        <v>7377.99</v>
      </c>
      <c r="D56" s="97"/>
      <c r="E56" s="96">
        <v>20895.490000000002</v>
      </c>
      <c r="F56" s="97">
        <v>283.20999999999998</v>
      </c>
      <c r="G56" s="97"/>
    </row>
    <row r="57" spans="1:7" ht="25.5" customHeight="1" x14ac:dyDescent="0.2">
      <c r="A57" s="94" t="s">
        <v>164</v>
      </c>
      <c r="B57" s="95" t="s">
        <v>163</v>
      </c>
      <c r="C57" s="96">
        <v>7377.99</v>
      </c>
      <c r="D57" s="97"/>
      <c r="E57" s="96">
        <v>20895.490000000002</v>
      </c>
      <c r="F57" s="97">
        <v>283.20999999999998</v>
      </c>
      <c r="G57" s="97"/>
    </row>
    <row r="58" spans="1:7" ht="25.5" customHeight="1" x14ac:dyDescent="0.2">
      <c r="A58" s="94" t="s">
        <v>165</v>
      </c>
      <c r="B58" s="95" t="s">
        <v>166</v>
      </c>
      <c r="C58" s="96">
        <v>21039.72</v>
      </c>
      <c r="D58" s="97"/>
      <c r="E58" s="96">
        <v>20790.23</v>
      </c>
      <c r="F58" s="97">
        <v>98.81</v>
      </c>
      <c r="G58" s="97"/>
    </row>
    <row r="59" spans="1:7" ht="25.5" customHeight="1" x14ac:dyDescent="0.2">
      <c r="A59" s="94" t="s">
        <v>167</v>
      </c>
      <c r="B59" s="95" t="s">
        <v>168</v>
      </c>
      <c r="C59" s="96">
        <v>13621.91</v>
      </c>
      <c r="D59" s="97"/>
      <c r="E59" s="96">
        <v>12683.02</v>
      </c>
      <c r="F59" s="97">
        <v>93.11</v>
      </c>
      <c r="G59" s="97"/>
    </row>
    <row r="60" spans="1:7" ht="25.5" customHeight="1" x14ac:dyDescent="0.2">
      <c r="A60" s="94" t="s">
        <v>169</v>
      </c>
      <c r="B60" s="95" t="s">
        <v>170</v>
      </c>
      <c r="C60" s="96">
        <v>251.9</v>
      </c>
      <c r="D60" s="97"/>
      <c r="E60" s="96">
        <v>1035.27</v>
      </c>
      <c r="F60" s="97">
        <v>410.98</v>
      </c>
      <c r="G60" s="97"/>
    </row>
    <row r="61" spans="1:7" ht="25.5" customHeight="1" x14ac:dyDescent="0.2">
      <c r="A61" s="94" t="s">
        <v>171</v>
      </c>
      <c r="B61" s="95" t="s">
        <v>172</v>
      </c>
      <c r="C61" s="96">
        <v>5684.91</v>
      </c>
      <c r="D61" s="97"/>
      <c r="E61" s="96">
        <v>5062.91</v>
      </c>
      <c r="F61" s="97">
        <v>89.06</v>
      </c>
      <c r="G61" s="97"/>
    </row>
    <row r="62" spans="1:7" ht="25.5" customHeight="1" x14ac:dyDescent="0.2">
      <c r="A62" s="94" t="s">
        <v>173</v>
      </c>
      <c r="B62" s="95" t="s">
        <v>174</v>
      </c>
      <c r="C62" s="96">
        <v>1481</v>
      </c>
      <c r="D62" s="97"/>
      <c r="E62" s="96">
        <v>1969.07</v>
      </c>
      <c r="F62" s="97">
        <v>132.96</v>
      </c>
      <c r="G62" s="97"/>
    </row>
    <row r="63" spans="1:7" ht="25.5" customHeight="1" x14ac:dyDescent="0.2">
      <c r="A63" s="94" t="s">
        <v>175</v>
      </c>
      <c r="B63" s="95" t="s">
        <v>166</v>
      </c>
      <c r="C63" s="96">
        <v>0</v>
      </c>
      <c r="D63" s="97"/>
      <c r="E63" s="96">
        <v>39.96</v>
      </c>
      <c r="F63" s="97"/>
      <c r="G63" s="97"/>
    </row>
    <row r="64" spans="1:7" ht="25.5" customHeight="1" x14ac:dyDescent="0.2">
      <c r="A64" s="93" t="s">
        <v>176</v>
      </c>
      <c r="B64" s="90" t="s">
        <v>177</v>
      </c>
      <c r="C64" s="91">
        <v>0</v>
      </c>
      <c r="D64" s="91">
        <v>100</v>
      </c>
      <c r="E64" s="91">
        <v>0</v>
      </c>
      <c r="F64" s="92"/>
      <c r="G64" s="92">
        <v>0</v>
      </c>
    </row>
    <row r="65" spans="1:7" ht="25.5" customHeight="1" x14ac:dyDescent="0.2">
      <c r="A65" s="93" t="s">
        <v>178</v>
      </c>
      <c r="B65" s="90" t="s">
        <v>179</v>
      </c>
      <c r="C65" s="91">
        <v>0</v>
      </c>
      <c r="D65" s="91">
        <v>0</v>
      </c>
      <c r="E65" s="91">
        <v>0</v>
      </c>
      <c r="F65" s="92"/>
      <c r="G65" s="92"/>
    </row>
    <row r="66" spans="1:7" ht="25.5" customHeight="1" x14ac:dyDescent="0.2">
      <c r="A66" s="93" t="s">
        <v>180</v>
      </c>
      <c r="B66" s="90" t="s">
        <v>181</v>
      </c>
      <c r="C66" s="91">
        <v>35737.35</v>
      </c>
      <c r="D66" s="91">
        <v>30500</v>
      </c>
      <c r="E66" s="91">
        <v>20048.66</v>
      </c>
      <c r="F66" s="92">
        <v>56.1</v>
      </c>
      <c r="G66" s="92">
        <v>65.73</v>
      </c>
    </row>
    <row r="67" spans="1:7" ht="25.5" customHeight="1" x14ac:dyDescent="0.2">
      <c r="A67" s="93" t="s">
        <v>182</v>
      </c>
      <c r="B67" s="90" t="s">
        <v>183</v>
      </c>
      <c r="C67" s="91">
        <v>0</v>
      </c>
      <c r="D67" s="91">
        <v>1500</v>
      </c>
      <c r="E67" s="91">
        <v>0</v>
      </c>
      <c r="F67" s="92"/>
      <c r="G67" s="92">
        <v>0</v>
      </c>
    </row>
    <row r="68" spans="1:7" ht="25.5" customHeight="1" x14ac:dyDescent="0.2">
      <c r="A68" s="93" t="s">
        <v>184</v>
      </c>
      <c r="B68" s="90" t="s">
        <v>185</v>
      </c>
      <c r="C68" s="91">
        <v>35737.35</v>
      </c>
      <c r="D68" s="91">
        <v>29000</v>
      </c>
      <c r="E68" s="91">
        <v>20048.66</v>
      </c>
      <c r="F68" s="92">
        <v>56.1</v>
      </c>
      <c r="G68" s="92">
        <v>69.13</v>
      </c>
    </row>
    <row r="69" spans="1:7" ht="25.5" customHeight="1" x14ac:dyDescent="0.2">
      <c r="A69" s="94" t="s">
        <v>186</v>
      </c>
      <c r="B69" s="95" t="s">
        <v>187</v>
      </c>
      <c r="C69" s="96">
        <v>35737.35</v>
      </c>
      <c r="D69" s="97"/>
      <c r="E69" s="96">
        <v>20048.66</v>
      </c>
      <c r="F69" s="97">
        <v>56.1</v>
      </c>
      <c r="G69" s="97"/>
    </row>
    <row r="70" spans="1:7" ht="25.5" customHeight="1" x14ac:dyDescent="0.2">
      <c r="A70" s="94" t="s">
        <v>188</v>
      </c>
      <c r="B70" s="95" t="s">
        <v>189</v>
      </c>
      <c r="C70" s="96">
        <v>84</v>
      </c>
      <c r="D70" s="97"/>
      <c r="E70" s="96">
        <v>5312</v>
      </c>
      <c r="F70" s="97">
        <v>6323.81</v>
      </c>
      <c r="G70" s="97"/>
    </row>
    <row r="71" spans="1:7" ht="25.5" customHeight="1" x14ac:dyDescent="0.2">
      <c r="A71" s="94" t="s">
        <v>190</v>
      </c>
      <c r="B71" s="95" t="s">
        <v>191</v>
      </c>
      <c r="C71" s="96">
        <v>35653.35</v>
      </c>
      <c r="D71" s="97"/>
      <c r="E71" s="96">
        <v>14736.66</v>
      </c>
      <c r="F71" s="97">
        <v>41.33</v>
      </c>
      <c r="G71" s="97"/>
    </row>
  </sheetData>
  <mergeCells count="6">
    <mergeCell ref="A29:B29"/>
    <mergeCell ref="A2:G2"/>
    <mergeCell ref="A4:G4"/>
    <mergeCell ref="A6:B6"/>
    <mergeCell ref="A7:B7"/>
    <mergeCell ref="A28:B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I17" sqref="I17"/>
    </sheetView>
  </sheetViews>
  <sheetFormatPr defaultRowHeight="12.75" x14ac:dyDescent="0.2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x14ac:dyDescent="0.2">
      <c r="A1" s="143" t="s">
        <v>192</v>
      </c>
      <c r="B1" s="143"/>
      <c r="C1" s="143"/>
      <c r="D1" s="143"/>
      <c r="E1" s="143"/>
      <c r="F1" s="143"/>
      <c r="G1" s="143"/>
    </row>
    <row r="3" spans="1:7" x14ac:dyDescent="0.2">
      <c r="A3" s="144" t="s">
        <v>0</v>
      </c>
      <c r="B3" s="144"/>
      <c r="C3" s="144"/>
      <c r="D3" s="144"/>
      <c r="E3" s="144"/>
      <c r="F3" s="144"/>
      <c r="G3" s="144"/>
    </row>
    <row r="5" spans="1:7" ht="33.75" x14ac:dyDescent="0.2">
      <c r="A5" s="141" t="s">
        <v>31</v>
      </c>
      <c r="B5" s="141"/>
      <c r="C5" s="87" t="s">
        <v>36</v>
      </c>
      <c r="D5" s="87" t="s">
        <v>50</v>
      </c>
      <c r="E5" s="87" t="s">
        <v>193</v>
      </c>
      <c r="F5" s="87" t="s">
        <v>37</v>
      </c>
      <c r="G5" s="87" t="s">
        <v>33</v>
      </c>
    </row>
    <row r="6" spans="1:7" x14ac:dyDescent="0.2">
      <c r="A6" s="142">
        <v>1</v>
      </c>
      <c r="B6" s="142"/>
      <c r="C6" s="89">
        <v>2</v>
      </c>
      <c r="D6" s="89">
        <v>3</v>
      </c>
      <c r="E6" s="89">
        <v>4</v>
      </c>
      <c r="F6" s="89">
        <v>5</v>
      </c>
      <c r="G6" s="89">
        <v>6</v>
      </c>
    </row>
    <row r="7" spans="1:7" x14ac:dyDescent="0.2">
      <c r="A7" s="85"/>
      <c r="B7" s="90" t="s">
        <v>74</v>
      </c>
      <c r="C7" s="91">
        <v>691861.62</v>
      </c>
      <c r="D7" s="91">
        <v>1576095</v>
      </c>
      <c r="E7" s="91">
        <v>770683.86</v>
      </c>
      <c r="F7" s="92">
        <v>111.39</v>
      </c>
      <c r="G7" s="92">
        <v>48.9</v>
      </c>
    </row>
    <row r="8" spans="1:7" x14ac:dyDescent="0.2">
      <c r="A8" s="98"/>
      <c r="B8" s="99"/>
      <c r="C8" s="100">
        <v>691861.62</v>
      </c>
      <c r="D8" s="100">
        <v>0</v>
      </c>
      <c r="E8" s="100">
        <v>0</v>
      </c>
      <c r="F8" s="100">
        <v>0</v>
      </c>
      <c r="G8" s="100">
        <v>0</v>
      </c>
    </row>
    <row r="9" spans="1:7" x14ac:dyDescent="0.2">
      <c r="A9" s="101"/>
      <c r="B9" s="102"/>
      <c r="C9" s="96">
        <v>691861.62</v>
      </c>
      <c r="D9" s="96">
        <v>0</v>
      </c>
      <c r="E9" s="96">
        <v>0</v>
      </c>
      <c r="F9" s="91">
        <v>0</v>
      </c>
      <c r="G9" s="96">
        <v>0</v>
      </c>
    </row>
    <row r="10" spans="1:7" x14ac:dyDescent="0.2">
      <c r="A10" s="103" t="s">
        <v>194</v>
      </c>
      <c r="B10" s="104" t="s">
        <v>195</v>
      </c>
      <c r="C10" s="100">
        <v>0</v>
      </c>
      <c r="D10" s="100">
        <v>22000</v>
      </c>
      <c r="E10" s="100">
        <v>18266.97</v>
      </c>
      <c r="F10" s="100">
        <v>0</v>
      </c>
      <c r="G10" s="100">
        <v>83.03</v>
      </c>
    </row>
    <row r="11" spans="1:7" ht="22.5" x14ac:dyDescent="0.2">
      <c r="A11" s="94" t="s">
        <v>196</v>
      </c>
      <c r="B11" s="95" t="s">
        <v>197</v>
      </c>
      <c r="C11" s="96">
        <v>0</v>
      </c>
      <c r="D11" s="96">
        <v>22000</v>
      </c>
      <c r="E11" s="96">
        <v>18266.97</v>
      </c>
      <c r="F11" s="91">
        <v>0</v>
      </c>
      <c r="G11" s="96">
        <v>83.03</v>
      </c>
    </row>
    <row r="12" spans="1:7" x14ac:dyDescent="0.2">
      <c r="A12" s="103" t="s">
        <v>113</v>
      </c>
      <c r="B12" s="104" t="s">
        <v>198</v>
      </c>
      <c r="C12" s="100">
        <v>0</v>
      </c>
      <c r="D12" s="100">
        <v>7900</v>
      </c>
      <c r="E12" s="100">
        <v>5152</v>
      </c>
      <c r="F12" s="100">
        <v>0</v>
      </c>
      <c r="G12" s="100">
        <v>65.22</v>
      </c>
    </row>
    <row r="13" spans="1:7" ht="22.5" x14ac:dyDescent="0.2">
      <c r="A13" s="94" t="s">
        <v>199</v>
      </c>
      <c r="B13" s="95" t="s">
        <v>200</v>
      </c>
      <c r="C13" s="96">
        <v>0</v>
      </c>
      <c r="D13" s="96">
        <v>7900</v>
      </c>
      <c r="E13" s="96">
        <v>5152</v>
      </c>
      <c r="F13" s="91">
        <v>0</v>
      </c>
      <c r="G13" s="96">
        <v>65.22</v>
      </c>
    </row>
    <row r="14" spans="1:7" ht="22.5" x14ac:dyDescent="0.2">
      <c r="A14" s="103" t="s">
        <v>180</v>
      </c>
      <c r="B14" s="104" t="s">
        <v>201</v>
      </c>
      <c r="C14" s="100">
        <v>0</v>
      </c>
      <c r="D14" s="100">
        <v>38400</v>
      </c>
      <c r="E14" s="100">
        <v>22232.91</v>
      </c>
      <c r="F14" s="100">
        <v>0</v>
      </c>
      <c r="G14" s="100">
        <v>57.9</v>
      </c>
    </row>
    <row r="15" spans="1:7" ht="33.75" x14ac:dyDescent="0.2">
      <c r="A15" s="94" t="s">
        <v>202</v>
      </c>
      <c r="B15" s="95" t="s">
        <v>203</v>
      </c>
      <c r="C15" s="96">
        <v>0</v>
      </c>
      <c r="D15" s="96">
        <v>38400</v>
      </c>
      <c r="E15" s="96">
        <v>22232.91</v>
      </c>
      <c r="F15" s="91">
        <v>0</v>
      </c>
      <c r="G15" s="96">
        <v>57.9</v>
      </c>
    </row>
    <row r="16" spans="1:7" x14ac:dyDescent="0.2">
      <c r="A16" s="103" t="s">
        <v>204</v>
      </c>
      <c r="B16" s="104" t="s">
        <v>205</v>
      </c>
      <c r="C16" s="100">
        <v>0</v>
      </c>
      <c r="D16" s="100">
        <v>1507500</v>
      </c>
      <c r="E16" s="100">
        <v>725010.26</v>
      </c>
      <c r="F16" s="100">
        <v>0</v>
      </c>
      <c r="G16" s="100">
        <v>48.09</v>
      </c>
    </row>
    <row r="17" spans="1:7" ht="22.5" x14ac:dyDescent="0.2">
      <c r="A17" s="94" t="s">
        <v>206</v>
      </c>
      <c r="B17" s="95" t="s">
        <v>207</v>
      </c>
      <c r="C17" s="96">
        <v>0</v>
      </c>
      <c r="D17" s="96">
        <v>74000</v>
      </c>
      <c r="E17" s="96">
        <v>61172.99</v>
      </c>
      <c r="F17" s="91">
        <v>0</v>
      </c>
      <c r="G17" s="96">
        <v>82.67</v>
      </c>
    </row>
    <row r="18" spans="1:7" ht="45" x14ac:dyDescent="0.2">
      <c r="A18" s="94" t="s">
        <v>208</v>
      </c>
      <c r="B18" s="95" t="s">
        <v>209</v>
      </c>
      <c r="C18" s="96">
        <v>0</v>
      </c>
      <c r="D18" s="96">
        <v>5600</v>
      </c>
      <c r="E18" s="96">
        <v>336.17</v>
      </c>
      <c r="F18" s="91">
        <v>0</v>
      </c>
      <c r="G18" s="96">
        <v>6</v>
      </c>
    </row>
    <row r="19" spans="1:7" ht="56.25" x14ac:dyDescent="0.2">
      <c r="A19" s="94" t="s">
        <v>210</v>
      </c>
      <c r="B19" s="95" t="s">
        <v>211</v>
      </c>
      <c r="C19" s="96">
        <v>0</v>
      </c>
      <c r="D19" s="96">
        <v>1427900</v>
      </c>
      <c r="E19" s="96">
        <v>663501.1</v>
      </c>
      <c r="F19" s="91">
        <v>0</v>
      </c>
      <c r="G19" s="96">
        <v>46.47</v>
      </c>
    </row>
    <row r="20" spans="1:7" x14ac:dyDescent="0.2">
      <c r="A20" s="103" t="s">
        <v>75</v>
      </c>
      <c r="B20" s="104" t="s">
        <v>212</v>
      </c>
      <c r="C20" s="100">
        <v>0</v>
      </c>
      <c r="D20" s="100">
        <v>250</v>
      </c>
      <c r="E20" s="100">
        <v>0</v>
      </c>
      <c r="F20" s="100">
        <v>0</v>
      </c>
      <c r="G20" s="100">
        <v>0</v>
      </c>
    </row>
    <row r="21" spans="1:7" ht="22.5" x14ac:dyDescent="0.2">
      <c r="A21" s="94" t="s">
        <v>213</v>
      </c>
      <c r="B21" s="95" t="s">
        <v>214</v>
      </c>
      <c r="C21" s="96">
        <v>0</v>
      </c>
      <c r="D21" s="96">
        <v>250</v>
      </c>
      <c r="E21" s="96">
        <v>0</v>
      </c>
      <c r="F21" s="91">
        <v>0</v>
      </c>
      <c r="G21" s="96">
        <v>0</v>
      </c>
    </row>
    <row r="22" spans="1:7" ht="33.75" x14ac:dyDescent="0.2">
      <c r="A22" s="103" t="s">
        <v>105</v>
      </c>
      <c r="B22" s="104" t="s">
        <v>215</v>
      </c>
      <c r="C22" s="100">
        <v>0</v>
      </c>
      <c r="D22" s="100">
        <v>45</v>
      </c>
      <c r="E22" s="100">
        <v>21.72</v>
      </c>
      <c r="F22" s="100">
        <v>0</v>
      </c>
      <c r="G22" s="100">
        <v>48.27</v>
      </c>
    </row>
    <row r="23" spans="1:7" ht="45" x14ac:dyDescent="0.2">
      <c r="A23" s="94" t="s">
        <v>216</v>
      </c>
      <c r="B23" s="95" t="s">
        <v>217</v>
      </c>
      <c r="C23" s="96">
        <v>0</v>
      </c>
      <c r="D23" s="96">
        <v>45</v>
      </c>
      <c r="E23" s="96">
        <v>21.72</v>
      </c>
      <c r="F23" s="91">
        <v>0</v>
      </c>
      <c r="G23" s="96">
        <v>48.27</v>
      </c>
    </row>
    <row r="24" spans="1:7" x14ac:dyDescent="0.2">
      <c r="A24" s="144" t="s">
        <v>0</v>
      </c>
      <c r="B24" s="144"/>
      <c r="C24" s="144"/>
      <c r="D24" s="144"/>
      <c r="E24" s="144"/>
      <c r="F24" s="144"/>
      <c r="G24" s="144"/>
    </row>
    <row r="26" spans="1:7" ht="33.75" x14ac:dyDescent="0.2">
      <c r="A26" s="141" t="s">
        <v>31</v>
      </c>
      <c r="B26" s="141"/>
      <c r="C26" s="87" t="s">
        <v>36</v>
      </c>
      <c r="D26" s="87" t="s">
        <v>50</v>
      </c>
      <c r="E26" s="87" t="s">
        <v>193</v>
      </c>
      <c r="F26" s="87" t="s">
        <v>37</v>
      </c>
      <c r="G26" s="87" t="s">
        <v>33</v>
      </c>
    </row>
    <row r="27" spans="1:7" x14ac:dyDescent="0.2">
      <c r="A27" s="142">
        <v>1</v>
      </c>
      <c r="B27" s="142"/>
      <c r="C27" s="89">
        <v>2</v>
      </c>
      <c r="D27" s="89">
        <v>3</v>
      </c>
      <c r="E27" s="89">
        <v>4</v>
      </c>
      <c r="F27" s="89">
        <v>5</v>
      </c>
      <c r="G27" s="89">
        <v>6</v>
      </c>
    </row>
    <row r="28" spans="1:7" x14ac:dyDescent="0.2">
      <c r="A28" s="85"/>
      <c r="B28" s="90" t="s">
        <v>34</v>
      </c>
      <c r="C28" s="91">
        <v>685832.4</v>
      </c>
      <c r="D28" s="91">
        <v>1576095</v>
      </c>
      <c r="E28" s="91">
        <v>866901.53</v>
      </c>
      <c r="F28" s="92">
        <v>126.4</v>
      </c>
      <c r="G28" s="92">
        <v>55</v>
      </c>
    </row>
    <row r="29" spans="1:7" x14ac:dyDescent="0.2">
      <c r="A29" s="98"/>
      <c r="B29" s="99"/>
      <c r="C29" s="100">
        <v>56396.7</v>
      </c>
      <c r="D29" s="100">
        <v>0</v>
      </c>
      <c r="E29" s="100">
        <v>0</v>
      </c>
      <c r="F29" s="100">
        <v>0</v>
      </c>
      <c r="G29" s="100">
        <v>0</v>
      </c>
    </row>
    <row r="30" spans="1:7" x14ac:dyDescent="0.2">
      <c r="A30" s="101"/>
      <c r="B30" s="102"/>
      <c r="C30" s="96">
        <v>56396.7</v>
      </c>
      <c r="D30" s="96">
        <v>0</v>
      </c>
      <c r="E30" s="96">
        <v>0</v>
      </c>
      <c r="F30" s="91">
        <v>0</v>
      </c>
      <c r="G30" s="96">
        <v>0</v>
      </c>
    </row>
    <row r="31" spans="1:7" x14ac:dyDescent="0.2">
      <c r="A31" s="103" t="s">
        <v>194</v>
      </c>
      <c r="B31" s="104" t="s">
        <v>195</v>
      </c>
      <c r="C31" s="100">
        <v>0</v>
      </c>
      <c r="D31" s="100">
        <v>22000</v>
      </c>
      <c r="E31" s="100">
        <v>18366.53</v>
      </c>
      <c r="F31" s="100">
        <v>0</v>
      </c>
      <c r="G31" s="100">
        <v>83.48</v>
      </c>
    </row>
    <row r="32" spans="1:7" ht="22.5" x14ac:dyDescent="0.2">
      <c r="A32" s="94" t="s">
        <v>196</v>
      </c>
      <c r="B32" s="95" t="s">
        <v>197</v>
      </c>
      <c r="C32" s="96">
        <v>0</v>
      </c>
      <c r="D32" s="96">
        <v>22000</v>
      </c>
      <c r="E32" s="96">
        <v>18366.53</v>
      </c>
      <c r="F32" s="91">
        <v>0</v>
      </c>
      <c r="G32" s="96">
        <v>83.48</v>
      </c>
    </row>
    <row r="33" spans="1:7" x14ac:dyDescent="0.2">
      <c r="A33" s="103" t="s">
        <v>113</v>
      </c>
      <c r="B33" s="104" t="s">
        <v>198</v>
      </c>
      <c r="C33" s="100">
        <v>28313.48</v>
      </c>
      <c r="D33" s="100">
        <v>7900</v>
      </c>
      <c r="E33" s="100">
        <v>2740.5</v>
      </c>
      <c r="F33" s="100">
        <v>9.68</v>
      </c>
      <c r="G33" s="100">
        <v>34.69</v>
      </c>
    </row>
    <row r="34" spans="1:7" ht="22.5" x14ac:dyDescent="0.2">
      <c r="A34" s="94" t="s">
        <v>115</v>
      </c>
      <c r="B34" s="95" t="s">
        <v>218</v>
      </c>
      <c r="C34" s="96">
        <v>28313.48</v>
      </c>
      <c r="D34" s="96">
        <v>0</v>
      </c>
      <c r="E34" s="96">
        <v>0</v>
      </c>
      <c r="F34" s="91">
        <v>0</v>
      </c>
      <c r="G34" s="96">
        <v>0</v>
      </c>
    </row>
    <row r="35" spans="1:7" ht="22.5" x14ac:dyDescent="0.2">
      <c r="A35" s="94" t="s">
        <v>199</v>
      </c>
      <c r="B35" s="95" t="s">
        <v>200</v>
      </c>
      <c r="C35" s="96">
        <v>0</v>
      </c>
      <c r="D35" s="96">
        <v>7900</v>
      </c>
      <c r="E35" s="96">
        <v>2740.5</v>
      </c>
      <c r="F35" s="91">
        <v>0</v>
      </c>
      <c r="G35" s="96">
        <v>34.69</v>
      </c>
    </row>
    <row r="36" spans="1:7" ht="22.5" x14ac:dyDescent="0.2">
      <c r="A36" s="103" t="s">
        <v>180</v>
      </c>
      <c r="B36" s="104" t="s">
        <v>201</v>
      </c>
      <c r="C36" s="100">
        <v>601122.22</v>
      </c>
      <c r="D36" s="100">
        <v>38400</v>
      </c>
      <c r="E36" s="100">
        <v>23103.49</v>
      </c>
      <c r="F36" s="100">
        <v>3.84</v>
      </c>
      <c r="G36" s="100">
        <v>60.17</v>
      </c>
    </row>
    <row r="37" spans="1:7" ht="22.5" x14ac:dyDescent="0.2">
      <c r="A37" s="94" t="s">
        <v>184</v>
      </c>
      <c r="B37" s="95" t="s">
        <v>219</v>
      </c>
      <c r="C37" s="96">
        <v>601122.22</v>
      </c>
      <c r="D37" s="96">
        <v>0</v>
      </c>
      <c r="E37" s="96">
        <v>0</v>
      </c>
      <c r="F37" s="91">
        <v>0</v>
      </c>
      <c r="G37" s="96">
        <v>0</v>
      </c>
    </row>
    <row r="38" spans="1:7" ht="33.75" x14ac:dyDescent="0.2">
      <c r="A38" s="94" t="s">
        <v>202</v>
      </c>
      <c r="B38" s="95" t="s">
        <v>203</v>
      </c>
      <c r="C38" s="96">
        <v>0</v>
      </c>
      <c r="D38" s="96">
        <v>38400</v>
      </c>
      <c r="E38" s="96">
        <v>23103.49</v>
      </c>
      <c r="F38" s="91">
        <v>0</v>
      </c>
      <c r="G38" s="96">
        <v>60.17</v>
      </c>
    </row>
    <row r="39" spans="1:7" x14ac:dyDescent="0.2">
      <c r="A39" s="103" t="s">
        <v>204</v>
      </c>
      <c r="B39" s="104" t="s">
        <v>205</v>
      </c>
      <c r="C39" s="100">
        <v>0</v>
      </c>
      <c r="D39" s="100">
        <v>1507500</v>
      </c>
      <c r="E39" s="100">
        <v>822691.01</v>
      </c>
      <c r="F39" s="100">
        <v>0</v>
      </c>
      <c r="G39" s="100">
        <v>54.57</v>
      </c>
    </row>
    <row r="40" spans="1:7" ht="22.5" x14ac:dyDescent="0.2">
      <c r="A40" s="94" t="s">
        <v>206</v>
      </c>
      <c r="B40" s="95" t="s">
        <v>207</v>
      </c>
      <c r="C40" s="96">
        <v>0</v>
      </c>
      <c r="D40" s="96">
        <v>74000</v>
      </c>
      <c r="E40" s="96">
        <v>61302.64</v>
      </c>
      <c r="F40" s="91">
        <v>0</v>
      </c>
      <c r="G40" s="96">
        <v>82.84</v>
      </c>
    </row>
    <row r="41" spans="1:7" ht="45" x14ac:dyDescent="0.2">
      <c r="A41" s="94" t="s">
        <v>208</v>
      </c>
      <c r="B41" s="95" t="s">
        <v>209</v>
      </c>
      <c r="C41" s="96">
        <v>0</v>
      </c>
      <c r="D41" s="96">
        <v>5600</v>
      </c>
      <c r="E41" s="96">
        <v>766.52</v>
      </c>
      <c r="F41" s="91">
        <v>0</v>
      </c>
      <c r="G41" s="96">
        <v>13.69</v>
      </c>
    </row>
    <row r="42" spans="1:7" ht="56.25" x14ac:dyDescent="0.2">
      <c r="A42" s="94" t="s">
        <v>210</v>
      </c>
      <c r="B42" s="95" t="s">
        <v>211</v>
      </c>
      <c r="C42" s="96">
        <v>0</v>
      </c>
      <c r="D42" s="96">
        <v>1427900</v>
      </c>
      <c r="E42" s="96">
        <v>760621.85</v>
      </c>
      <c r="F42" s="91">
        <v>0</v>
      </c>
      <c r="G42" s="96">
        <v>53.27</v>
      </c>
    </row>
    <row r="43" spans="1:7" x14ac:dyDescent="0.2">
      <c r="A43" s="103" t="s">
        <v>75</v>
      </c>
      <c r="B43" s="104" t="s">
        <v>212</v>
      </c>
      <c r="C43" s="100">
        <v>0</v>
      </c>
      <c r="D43" s="100">
        <v>250</v>
      </c>
      <c r="E43" s="100">
        <v>0</v>
      </c>
      <c r="F43" s="100">
        <v>0</v>
      </c>
      <c r="G43" s="100">
        <v>0</v>
      </c>
    </row>
    <row r="44" spans="1:7" ht="22.5" x14ac:dyDescent="0.2">
      <c r="A44" s="94" t="s">
        <v>213</v>
      </c>
      <c r="B44" s="95" t="s">
        <v>214</v>
      </c>
      <c r="C44" s="96">
        <v>0</v>
      </c>
      <c r="D44" s="96">
        <v>250</v>
      </c>
      <c r="E44" s="96">
        <v>0</v>
      </c>
      <c r="F44" s="91">
        <v>0</v>
      </c>
      <c r="G44" s="96">
        <v>0</v>
      </c>
    </row>
    <row r="45" spans="1:7" ht="33.75" x14ac:dyDescent="0.2">
      <c r="A45" s="103" t="s">
        <v>105</v>
      </c>
      <c r="B45" s="104" t="s">
        <v>215</v>
      </c>
      <c r="C45" s="100">
        <v>0</v>
      </c>
      <c r="D45" s="100">
        <v>45</v>
      </c>
      <c r="E45" s="100">
        <v>0</v>
      </c>
      <c r="F45" s="100">
        <v>0</v>
      </c>
      <c r="G45" s="100">
        <v>0</v>
      </c>
    </row>
    <row r="46" spans="1:7" ht="45" x14ac:dyDescent="0.2">
      <c r="A46" s="94" t="s">
        <v>216</v>
      </c>
      <c r="B46" s="95" t="s">
        <v>217</v>
      </c>
      <c r="C46" s="96">
        <v>0</v>
      </c>
      <c r="D46" s="96">
        <v>45</v>
      </c>
      <c r="E46" s="96">
        <v>0</v>
      </c>
      <c r="F46" s="91">
        <v>0</v>
      </c>
      <c r="G46" s="96">
        <v>0</v>
      </c>
    </row>
  </sheetData>
  <mergeCells count="7">
    <mergeCell ref="A27:B27"/>
    <mergeCell ref="A1:G1"/>
    <mergeCell ref="A3:G3"/>
    <mergeCell ref="A5:B5"/>
    <mergeCell ref="A6:B6"/>
    <mergeCell ref="A24:G24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G24" sqref="G24"/>
    </sheetView>
  </sheetViews>
  <sheetFormatPr defaultRowHeight="12.75" x14ac:dyDescent="0.2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6" width="6.85546875" customWidth="1"/>
  </cols>
  <sheetData>
    <row r="1" spans="1:6" x14ac:dyDescent="0.2">
      <c r="A1" s="133" t="s">
        <v>220</v>
      </c>
      <c r="B1" s="133"/>
      <c r="C1" s="133"/>
      <c r="D1" s="133"/>
      <c r="E1" s="133"/>
      <c r="F1" s="133"/>
    </row>
    <row r="3" spans="1:6" ht="22.5" x14ac:dyDescent="0.2">
      <c r="A3" s="105" t="s">
        <v>31</v>
      </c>
      <c r="B3" s="87" t="s">
        <v>221</v>
      </c>
      <c r="C3" s="87" t="s">
        <v>50</v>
      </c>
      <c r="D3" s="87" t="s">
        <v>222</v>
      </c>
      <c r="E3" s="87" t="s">
        <v>61</v>
      </c>
      <c r="F3" s="87" t="s">
        <v>223</v>
      </c>
    </row>
    <row r="4" spans="1:6" x14ac:dyDescent="0.2">
      <c r="A4" s="78">
        <v>1</v>
      </c>
      <c r="B4" s="106">
        <v>2</v>
      </c>
      <c r="C4" s="106">
        <v>3</v>
      </c>
      <c r="D4" s="106">
        <v>4</v>
      </c>
      <c r="E4" s="106">
        <v>5</v>
      </c>
      <c r="F4" s="106">
        <v>6</v>
      </c>
    </row>
    <row r="5" spans="1:6" x14ac:dyDescent="0.2">
      <c r="A5" s="107" t="s">
        <v>34</v>
      </c>
      <c r="B5" s="108">
        <v>685832.4</v>
      </c>
      <c r="C5" s="108">
        <v>1576095</v>
      </c>
      <c r="D5" s="108">
        <v>866901.53</v>
      </c>
      <c r="E5" s="108">
        <v>126.4</v>
      </c>
      <c r="F5" s="108">
        <v>55</v>
      </c>
    </row>
    <row r="6" spans="1:6" x14ac:dyDescent="0.2">
      <c r="A6" s="109" t="s">
        <v>224</v>
      </c>
      <c r="B6" s="108">
        <v>685832.4</v>
      </c>
      <c r="C6" s="108">
        <v>1576095</v>
      </c>
      <c r="D6" s="108">
        <v>866901.53</v>
      </c>
      <c r="E6" s="108">
        <v>126.4</v>
      </c>
      <c r="F6" s="108">
        <v>55</v>
      </c>
    </row>
    <row r="7" spans="1:6" x14ac:dyDescent="0.2">
      <c r="A7" s="110" t="s">
        <v>225</v>
      </c>
      <c r="B7" s="111">
        <v>685832.4</v>
      </c>
      <c r="C7" s="111">
        <v>1576095</v>
      </c>
      <c r="D7" s="111">
        <v>866901.53</v>
      </c>
      <c r="E7" s="111">
        <v>126.4</v>
      </c>
      <c r="F7" s="111">
        <v>55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XFD1048576"/>
    </sheetView>
  </sheetViews>
  <sheetFormatPr defaultRowHeight="12.75" x14ac:dyDescent="0.2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ht="15" x14ac:dyDescent="0.2">
      <c r="A1" s="145" t="s">
        <v>226</v>
      </c>
      <c r="B1" s="145"/>
      <c r="C1" s="145"/>
      <c r="D1" s="145"/>
      <c r="E1" s="145"/>
      <c r="F1" s="145"/>
      <c r="G1" s="145"/>
    </row>
    <row r="3" spans="1:7" x14ac:dyDescent="0.2">
      <c r="A3" s="144" t="s">
        <v>227</v>
      </c>
      <c r="B3" s="144"/>
      <c r="C3" s="144"/>
      <c r="D3" s="144"/>
      <c r="E3" s="144"/>
      <c r="F3" s="144"/>
      <c r="G3" s="144"/>
    </row>
    <row r="5" spans="1:7" ht="22.5" x14ac:dyDescent="0.2">
      <c r="A5" s="141" t="s">
        <v>31</v>
      </c>
      <c r="B5" s="141"/>
      <c r="C5" s="87" t="s">
        <v>36</v>
      </c>
      <c r="D5" s="87" t="s">
        <v>50</v>
      </c>
      <c r="E5" s="87" t="s">
        <v>193</v>
      </c>
      <c r="F5" s="87" t="s">
        <v>37</v>
      </c>
      <c r="G5" s="87" t="s">
        <v>33</v>
      </c>
    </row>
    <row r="6" spans="1:7" x14ac:dyDescent="0.2">
      <c r="A6" s="142">
        <v>1</v>
      </c>
      <c r="B6" s="142"/>
      <c r="C6" s="89">
        <v>2</v>
      </c>
      <c r="D6" s="89">
        <v>3</v>
      </c>
      <c r="E6" s="89">
        <v>4</v>
      </c>
      <c r="F6" s="89">
        <v>5</v>
      </c>
      <c r="G6" s="89">
        <v>6</v>
      </c>
    </row>
    <row r="7" spans="1:7" x14ac:dyDescent="0.2">
      <c r="A7" s="107"/>
      <c r="B7" s="112"/>
      <c r="C7" s="108"/>
      <c r="D7" s="108"/>
      <c r="E7" s="108"/>
      <c r="F7" s="113"/>
      <c r="G7" s="113"/>
    </row>
    <row r="8" spans="1:7" x14ac:dyDescent="0.2">
      <c r="A8" s="107"/>
      <c r="B8" s="112"/>
      <c r="C8" s="108"/>
      <c r="D8" s="108"/>
      <c r="E8" s="108"/>
      <c r="F8" s="113"/>
      <c r="G8" s="113"/>
    </row>
    <row r="9" spans="1:7" x14ac:dyDescent="0.2">
      <c r="A9" s="81"/>
      <c r="B9" s="114"/>
      <c r="C9" s="115"/>
      <c r="D9" s="116"/>
      <c r="E9" s="115"/>
      <c r="F9" s="116"/>
      <c r="G9" s="113"/>
    </row>
    <row r="10" spans="1:7" x14ac:dyDescent="0.2">
      <c r="A10" s="81"/>
      <c r="B10" s="114"/>
      <c r="C10" s="115"/>
      <c r="D10" s="116"/>
      <c r="E10" s="115"/>
      <c r="F10" s="116"/>
      <c r="G10" s="116"/>
    </row>
  </sheetData>
  <mergeCells count="4">
    <mergeCell ref="A1:G1"/>
    <mergeCell ref="A3:G3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XFD1048576"/>
    </sheetView>
  </sheetViews>
  <sheetFormatPr defaultRowHeight="12.75" x14ac:dyDescent="0.2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  <col min="257" max="257" width="4.5703125" customWidth="1"/>
    <col min="258" max="258" width="24.42578125" customWidth="1"/>
    <col min="259" max="259" width="17.5703125" customWidth="1"/>
    <col min="260" max="261" width="17.7109375" customWidth="1"/>
    <col min="262" max="262" width="7.42578125" customWidth="1"/>
    <col min="263" max="263" width="6.28515625" customWidth="1"/>
    <col min="513" max="513" width="4.5703125" customWidth="1"/>
    <col min="514" max="514" width="24.42578125" customWidth="1"/>
    <col min="515" max="515" width="17.5703125" customWidth="1"/>
    <col min="516" max="517" width="17.7109375" customWidth="1"/>
    <col min="518" max="518" width="7.42578125" customWidth="1"/>
    <col min="519" max="519" width="6.28515625" customWidth="1"/>
    <col min="769" max="769" width="4.5703125" customWidth="1"/>
    <col min="770" max="770" width="24.42578125" customWidth="1"/>
    <col min="771" max="771" width="17.5703125" customWidth="1"/>
    <col min="772" max="773" width="17.7109375" customWidth="1"/>
    <col min="774" max="774" width="7.42578125" customWidth="1"/>
    <col min="775" max="775" width="6.28515625" customWidth="1"/>
    <col min="1025" max="1025" width="4.5703125" customWidth="1"/>
    <col min="1026" max="1026" width="24.42578125" customWidth="1"/>
    <col min="1027" max="1027" width="17.5703125" customWidth="1"/>
    <col min="1028" max="1029" width="17.7109375" customWidth="1"/>
    <col min="1030" max="1030" width="7.42578125" customWidth="1"/>
    <col min="1031" max="1031" width="6.28515625" customWidth="1"/>
    <col min="1281" max="1281" width="4.5703125" customWidth="1"/>
    <col min="1282" max="1282" width="24.42578125" customWidth="1"/>
    <col min="1283" max="1283" width="17.5703125" customWidth="1"/>
    <col min="1284" max="1285" width="17.7109375" customWidth="1"/>
    <col min="1286" max="1286" width="7.42578125" customWidth="1"/>
    <col min="1287" max="1287" width="6.28515625" customWidth="1"/>
    <col min="1537" max="1537" width="4.5703125" customWidth="1"/>
    <col min="1538" max="1538" width="24.42578125" customWidth="1"/>
    <col min="1539" max="1539" width="17.5703125" customWidth="1"/>
    <col min="1540" max="1541" width="17.7109375" customWidth="1"/>
    <col min="1542" max="1542" width="7.42578125" customWidth="1"/>
    <col min="1543" max="1543" width="6.28515625" customWidth="1"/>
    <col min="1793" max="1793" width="4.5703125" customWidth="1"/>
    <col min="1794" max="1794" width="24.42578125" customWidth="1"/>
    <col min="1795" max="1795" width="17.5703125" customWidth="1"/>
    <col min="1796" max="1797" width="17.7109375" customWidth="1"/>
    <col min="1798" max="1798" width="7.42578125" customWidth="1"/>
    <col min="1799" max="1799" width="6.28515625" customWidth="1"/>
    <col min="2049" max="2049" width="4.5703125" customWidth="1"/>
    <col min="2050" max="2050" width="24.42578125" customWidth="1"/>
    <col min="2051" max="2051" width="17.5703125" customWidth="1"/>
    <col min="2052" max="2053" width="17.7109375" customWidth="1"/>
    <col min="2054" max="2054" width="7.42578125" customWidth="1"/>
    <col min="2055" max="2055" width="6.28515625" customWidth="1"/>
    <col min="2305" max="2305" width="4.5703125" customWidth="1"/>
    <col min="2306" max="2306" width="24.42578125" customWidth="1"/>
    <col min="2307" max="2307" width="17.5703125" customWidth="1"/>
    <col min="2308" max="2309" width="17.7109375" customWidth="1"/>
    <col min="2310" max="2310" width="7.42578125" customWidth="1"/>
    <col min="2311" max="2311" width="6.28515625" customWidth="1"/>
    <col min="2561" max="2561" width="4.5703125" customWidth="1"/>
    <col min="2562" max="2562" width="24.42578125" customWidth="1"/>
    <col min="2563" max="2563" width="17.5703125" customWidth="1"/>
    <col min="2564" max="2565" width="17.7109375" customWidth="1"/>
    <col min="2566" max="2566" width="7.42578125" customWidth="1"/>
    <col min="2567" max="2567" width="6.28515625" customWidth="1"/>
    <col min="2817" max="2817" width="4.5703125" customWidth="1"/>
    <col min="2818" max="2818" width="24.42578125" customWidth="1"/>
    <col min="2819" max="2819" width="17.5703125" customWidth="1"/>
    <col min="2820" max="2821" width="17.7109375" customWidth="1"/>
    <col min="2822" max="2822" width="7.42578125" customWidth="1"/>
    <col min="2823" max="2823" width="6.28515625" customWidth="1"/>
    <col min="3073" max="3073" width="4.5703125" customWidth="1"/>
    <col min="3074" max="3074" width="24.42578125" customWidth="1"/>
    <col min="3075" max="3075" width="17.5703125" customWidth="1"/>
    <col min="3076" max="3077" width="17.7109375" customWidth="1"/>
    <col min="3078" max="3078" width="7.42578125" customWidth="1"/>
    <col min="3079" max="3079" width="6.28515625" customWidth="1"/>
    <col min="3329" max="3329" width="4.5703125" customWidth="1"/>
    <col min="3330" max="3330" width="24.42578125" customWidth="1"/>
    <col min="3331" max="3331" width="17.5703125" customWidth="1"/>
    <col min="3332" max="3333" width="17.7109375" customWidth="1"/>
    <col min="3334" max="3334" width="7.42578125" customWidth="1"/>
    <col min="3335" max="3335" width="6.28515625" customWidth="1"/>
    <col min="3585" max="3585" width="4.5703125" customWidth="1"/>
    <col min="3586" max="3586" width="24.42578125" customWidth="1"/>
    <col min="3587" max="3587" width="17.5703125" customWidth="1"/>
    <col min="3588" max="3589" width="17.7109375" customWidth="1"/>
    <col min="3590" max="3590" width="7.42578125" customWidth="1"/>
    <col min="3591" max="3591" width="6.28515625" customWidth="1"/>
    <col min="3841" max="3841" width="4.5703125" customWidth="1"/>
    <col min="3842" max="3842" width="24.42578125" customWidth="1"/>
    <col min="3843" max="3843" width="17.5703125" customWidth="1"/>
    <col min="3844" max="3845" width="17.7109375" customWidth="1"/>
    <col min="3846" max="3846" width="7.42578125" customWidth="1"/>
    <col min="3847" max="3847" width="6.28515625" customWidth="1"/>
    <col min="4097" max="4097" width="4.5703125" customWidth="1"/>
    <col min="4098" max="4098" width="24.42578125" customWidth="1"/>
    <col min="4099" max="4099" width="17.5703125" customWidth="1"/>
    <col min="4100" max="4101" width="17.7109375" customWidth="1"/>
    <col min="4102" max="4102" width="7.42578125" customWidth="1"/>
    <col min="4103" max="4103" width="6.28515625" customWidth="1"/>
    <col min="4353" max="4353" width="4.5703125" customWidth="1"/>
    <col min="4354" max="4354" width="24.42578125" customWidth="1"/>
    <col min="4355" max="4355" width="17.5703125" customWidth="1"/>
    <col min="4356" max="4357" width="17.7109375" customWidth="1"/>
    <col min="4358" max="4358" width="7.42578125" customWidth="1"/>
    <col min="4359" max="4359" width="6.28515625" customWidth="1"/>
    <col min="4609" max="4609" width="4.5703125" customWidth="1"/>
    <col min="4610" max="4610" width="24.42578125" customWidth="1"/>
    <col min="4611" max="4611" width="17.5703125" customWidth="1"/>
    <col min="4612" max="4613" width="17.7109375" customWidth="1"/>
    <col min="4614" max="4614" width="7.42578125" customWidth="1"/>
    <col min="4615" max="4615" width="6.28515625" customWidth="1"/>
    <col min="4865" max="4865" width="4.5703125" customWidth="1"/>
    <col min="4866" max="4866" width="24.42578125" customWidth="1"/>
    <col min="4867" max="4867" width="17.5703125" customWidth="1"/>
    <col min="4868" max="4869" width="17.7109375" customWidth="1"/>
    <col min="4870" max="4870" width="7.42578125" customWidth="1"/>
    <col min="4871" max="4871" width="6.28515625" customWidth="1"/>
    <col min="5121" max="5121" width="4.5703125" customWidth="1"/>
    <col min="5122" max="5122" width="24.42578125" customWidth="1"/>
    <col min="5123" max="5123" width="17.5703125" customWidth="1"/>
    <col min="5124" max="5125" width="17.7109375" customWidth="1"/>
    <col min="5126" max="5126" width="7.42578125" customWidth="1"/>
    <col min="5127" max="5127" width="6.28515625" customWidth="1"/>
    <col min="5377" max="5377" width="4.5703125" customWidth="1"/>
    <col min="5378" max="5378" width="24.42578125" customWidth="1"/>
    <col min="5379" max="5379" width="17.5703125" customWidth="1"/>
    <col min="5380" max="5381" width="17.7109375" customWidth="1"/>
    <col min="5382" max="5382" width="7.42578125" customWidth="1"/>
    <col min="5383" max="5383" width="6.28515625" customWidth="1"/>
    <col min="5633" max="5633" width="4.5703125" customWidth="1"/>
    <col min="5634" max="5634" width="24.42578125" customWidth="1"/>
    <col min="5635" max="5635" width="17.5703125" customWidth="1"/>
    <col min="5636" max="5637" width="17.7109375" customWidth="1"/>
    <col min="5638" max="5638" width="7.42578125" customWidth="1"/>
    <col min="5639" max="5639" width="6.28515625" customWidth="1"/>
    <col min="5889" max="5889" width="4.5703125" customWidth="1"/>
    <col min="5890" max="5890" width="24.42578125" customWidth="1"/>
    <col min="5891" max="5891" width="17.5703125" customWidth="1"/>
    <col min="5892" max="5893" width="17.7109375" customWidth="1"/>
    <col min="5894" max="5894" width="7.42578125" customWidth="1"/>
    <col min="5895" max="5895" width="6.28515625" customWidth="1"/>
    <col min="6145" max="6145" width="4.5703125" customWidth="1"/>
    <col min="6146" max="6146" width="24.42578125" customWidth="1"/>
    <col min="6147" max="6147" width="17.5703125" customWidth="1"/>
    <col min="6148" max="6149" width="17.7109375" customWidth="1"/>
    <col min="6150" max="6150" width="7.42578125" customWidth="1"/>
    <col min="6151" max="6151" width="6.28515625" customWidth="1"/>
    <col min="6401" max="6401" width="4.5703125" customWidth="1"/>
    <col min="6402" max="6402" width="24.42578125" customWidth="1"/>
    <col min="6403" max="6403" width="17.5703125" customWidth="1"/>
    <col min="6404" max="6405" width="17.7109375" customWidth="1"/>
    <col min="6406" max="6406" width="7.42578125" customWidth="1"/>
    <col min="6407" max="6407" width="6.28515625" customWidth="1"/>
    <col min="6657" max="6657" width="4.5703125" customWidth="1"/>
    <col min="6658" max="6658" width="24.42578125" customWidth="1"/>
    <col min="6659" max="6659" width="17.5703125" customWidth="1"/>
    <col min="6660" max="6661" width="17.7109375" customWidth="1"/>
    <col min="6662" max="6662" width="7.42578125" customWidth="1"/>
    <col min="6663" max="6663" width="6.28515625" customWidth="1"/>
    <col min="6913" max="6913" width="4.5703125" customWidth="1"/>
    <col min="6914" max="6914" width="24.42578125" customWidth="1"/>
    <col min="6915" max="6915" width="17.5703125" customWidth="1"/>
    <col min="6916" max="6917" width="17.7109375" customWidth="1"/>
    <col min="6918" max="6918" width="7.42578125" customWidth="1"/>
    <col min="6919" max="6919" width="6.28515625" customWidth="1"/>
    <col min="7169" max="7169" width="4.5703125" customWidth="1"/>
    <col min="7170" max="7170" width="24.42578125" customWidth="1"/>
    <col min="7171" max="7171" width="17.5703125" customWidth="1"/>
    <col min="7172" max="7173" width="17.7109375" customWidth="1"/>
    <col min="7174" max="7174" width="7.42578125" customWidth="1"/>
    <col min="7175" max="7175" width="6.28515625" customWidth="1"/>
    <col min="7425" max="7425" width="4.5703125" customWidth="1"/>
    <col min="7426" max="7426" width="24.42578125" customWidth="1"/>
    <col min="7427" max="7427" width="17.5703125" customWidth="1"/>
    <col min="7428" max="7429" width="17.7109375" customWidth="1"/>
    <col min="7430" max="7430" width="7.42578125" customWidth="1"/>
    <col min="7431" max="7431" width="6.28515625" customWidth="1"/>
    <col min="7681" max="7681" width="4.5703125" customWidth="1"/>
    <col min="7682" max="7682" width="24.42578125" customWidth="1"/>
    <col min="7683" max="7683" width="17.5703125" customWidth="1"/>
    <col min="7684" max="7685" width="17.7109375" customWidth="1"/>
    <col min="7686" max="7686" width="7.42578125" customWidth="1"/>
    <col min="7687" max="7687" width="6.28515625" customWidth="1"/>
    <col min="7937" max="7937" width="4.5703125" customWidth="1"/>
    <col min="7938" max="7938" width="24.42578125" customWidth="1"/>
    <col min="7939" max="7939" width="17.5703125" customWidth="1"/>
    <col min="7940" max="7941" width="17.7109375" customWidth="1"/>
    <col min="7942" max="7942" width="7.42578125" customWidth="1"/>
    <col min="7943" max="7943" width="6.28515625" customWidth="1"/>
    <col min="8193" max="8193" width="4.5703125" customWidth="1"/>
    <col min="8194" max="8194" width="24.42578125" customWidth="1"/>
    <col min="8195" max="8195" width="17.5703125" customWidth="1"/>
    <col min="8196" max="8197" width="17.7109375" customWidth="1"/>
    <col min="8198" max="8198" width="7.42578125" customWidth="1"/>
    <col min="8199" max="8199" width="6.28515625" customWidth="1"/>
    <col min="8449" max="8449" width="4.5703125" customWidth="1"/>
    <col min="8450" max="8450" width="24.42578125" customWidth="1"/>
    <col min="8451" max="8451" width="17.5703125" customWidth="1"/>
    <col min="8452" max="8453" width="17.7109375" customWidth="1"/>
    <col min="8454" max="8454" width="7.42578125" customWidth="1"/>
    <col min="8455" max="8455" width="6.28515625" customWidth="1"/>
    <col min="8705" max="8705" width="4.5703125" customWidth="1"/>
    <col min="8706" max="8706" width="24.42578125" customWidth="1"/>
    <col min="8707" max="8707" width="17.5703125" customWidth="1"/>
    <col min="8708" max="8709" width="17.7109375" customWidth="1"/>
    <col min="8710" max="8710" width="7.42578125" customWidth="1"/>
    <col min="8711" max="8711" width="6.28515625" customWidth="1"/>
    <col min="8961" max="8961" width="4.5703125" customWidth="1"/>
    <col min="8962" max="8962" width="24.42578125" customWidth="1"/>
    <col min="8963" max="8963" width="17.5703125" customWidth="1"/>
    <col min="8964" max="8965" width="17.7109375" customWidth="1"/>
    <col min="8966" max="8966" width="7.42578125" customWidth="1"/>
    <col min="8967" max="8967" width="6.28515625" customWidth="1"/>
    <col min="9217" max="9217" width="4.5703125" customWidth="1"/>
    <col min="9218" max="9218" width="24.42578125" customWidth="1"/>
    <col min="9219" max="9219" width="17.5703125" customWidth="1"/>
    <col min="9220" max="9221" width="17.7109375" customWidth="1"/>
    <col min="9222" max="9222" width="7.42578125" customWidth="1"/>
    <col min="9223" max="9223" width="6.28515625" customWidth="1"/>
    <col min="9473" max="9473" width="4.5703125" customWidth="1"/>
    <col min="9474" max="9474" width="24.42578125" customWidth="1"/>
    <col min="9475" max="9475" width="17.5703125" customWidth="1"/>
    <col min="9476" max="9477" width="17.7109375" customWidth="1"/>
    <col min="9478" max="9478" width="7.42578125" customWidth="1"/>
    <col min="9479" max="9479" width="6.28515625" customWidth="1"/>
    <col min="9729" max="9729" width="4.5703125" customWidth="1"/>
    <col min="9730" max="9730" width="24.42578125" customWidth="1"/>
    <col min="9731" max="9731" width="17.5703125" customWidth="1"/>
    <col min="9732" max="9733" width="17.7109375" customWidth="1"/>
    <col min="9734" max="9734" width="7.42578125" customWidth="1"/>
    <col min="9735" max="9735" width="6.28515625" customWidth="1"/>
    <col min="9985" max="9985" width="4.5703125" customWidth="1"/>
    <col min="9986" max="9986" width="24.42578125" customWidth="1"/>
    <col min="9987" max="9987" width="17.5703125" customWidth="1"/>
    <col min="9988" max="9989" width="17.7109375" customWidth="1"/>
    <col min="9990" max="9990" width="7.42578125" customWidth="1"/>
    <col min="9991" max="9991" width="6.28515625" customWidth="1"/>
    <col min="10241" max="10241" width="4.5703125" customWidth="1"/>
    <col min="10242" max="10242" width="24.42578125" customWidth="1"/>
    <col min="10243" max="10243" width="17.5703125" customWidth="1"/>
    <col min="10244" max="10245" width="17.7109375" customWidth="1"/>
    <col min="10246" max="10246" width="7.42578125" customWidth="1"/>
    <col min="10247" max="10247" width="6.28515625" customWidth="1"/>
    <col min="10497" max="10497" width="4.5703125" customWidth="1"/>
    <col min="10498" max="10498" width="24.42578125" customWidth="1"/>
    <col min="10499" max="10499" width="17.5703125" customWidth="1"/>
    <col min="10500" max="10501" width="17.7109375" customWidth="1"/>
    <col min="10502" max="10502" width="7.42578125" customWidth="1"/>
    <col min="10503" max="10503" width="6.28515625" customWidth="1"/>
    <col min="10753" max="10753" width="4.5703125" customWidth="1"/>
    <col min="10754" max="10754" width="24.42578125" customWidth="1"/>
    <col min="10755" max="10755" width="17.5703125" customWidth="1"/>
    <col min="10756" max="10757" width="17.7109375" customWidth="1"/>
    <col min="10758" max="10758" width="7.42578125" customWidth="1"/>
    <col min="10759" max="10759" width="6.28515625" customWidth="1"/>
    <col min="11009" max="11009" width="4.5703125" customWidth="1"/>
    <col min="11010" max="11010" width="24.42578125" customWidth="1"/>
    <col min="11011" max="11011" width="17.5703125" customWidth="1"/>
    <col min="11012" max="11013" width="17.7109375" customWidth="1"/>
    <col min="11014" max="11014" width="7.42578125" customWidth="1"/>
    <col min="11015" max="11015" width="6.28515625" customWidth="1"/>
    <col min="11265" max="11265" width="4.5703125" customWidth="1"/>
    <col min="11266" max="11266" width="24.42578125" customWidth="1"/>
    <col min="11267" max="11267" width="17.5703125" customWidth="1"/>
    <col min="11268" max="11269" width="17.7109375" customWidth="1"/>
    <col min="11270" max="11270" width="7.42578125" customWidth="1"/>
    <col min="11271" max="11271" width="6.28515625" customWidth="1"/>
    <col min="11521" max="11521" width="4.5703125" customWidth="1"/>
    <col min="11522" max="11522" width="24.42578125" customWidth="1"/>
    <col min="11523" max="11523" width="17.5703125" customWidth="1"/>
    <col min="11524" max="11525" width="17.7109375" customWidth="1"/>
    <col min="11526" max="11526" width="7.42578125" customWidth="1"/>
    <col min="11527" max="11527" width="6.28515625" customWidth="1"/>
    <col min="11777" max="11777" width="4.5703125" customWidth="1"/>
    <col min="11778" max="11778" width="24.42578125" customWidth="1"/>
    <col min="11779" max="11779" width="17.5703125" customWidth="1"/>
    <col min="11780" max="11781" width="17.7109375" customWidth="1"/>
    <col min="11782" max="11782" width="7.42578125" customWidth="1"/>
    <col min="11783" max="11783" width="6.28515625" customWidth="1"/>
    <col min="12033" max="12033" width="4.5703125" customWidth="1"/>
    <col min="12034" max="12034" width="24.42578125" customWidth="1"/>
    <col min="12035" max="12035" width="17.5703125" customWidth="1"/>
    <col min="12036" max="12037" width="17.7109375" customWidth="1"/>
    <col min="12038" max="12038" width="7.42578125" customWidth="1"/>
    <col min="12039" max="12039" width="6.28515625" customWidth="1"/>
    <col min="12289" max="12289" width="4.5703125" customWidth="1"/>
    <col min="12290" max="12290" width="24.42578125" customWidth="1"/>
    <col min="12291" max="12291" width="17.5703125" customWidth="1"/>
    <col min="12292" max="12293" width="17.7109375" customWidth="1"/>
    <col min="12294" max="12294" width="7.42578125" customWidth="1"/>
    <col min="12295" max="12295" width="6.28515625" customWidth="1"/>
    <col min="12545" max="12545" width="4.5703125" customWidth="1"/>
    <col min="12546" max="12546" width="24.42578125" customWidth="1"/>
    <col min="12547" max="12547" width="17.5703125" customWidth="1"/>
    <col min="12548" max="12549" width="17.7109375" customWidth="1"/>
    <col min="12550" max="12550" width="7.42578125" customWidth="1"/>
    <col min="12551" max="12551" width="6.28515625" customWidth="1"/>
    <col min="12801" max="12801" width="4.5703125" customWidth="1"/>
    <col min="12802" max="12802" width="24.42578125" customWidth="1"/>
    <col min="12803" max="12803" width="17.5703125" customWidth="1"/>
    <col min="12804" max="12805" width="17.7109375" customWidth="1"/>
    <col min="12806" max="12806" width="7.42578125" customWidth="1"/>
    <col min="12807" max="12807" width="6.28515625" customWidth="1"/>
    <col min="13057" max="13057" width="4.5703125" customWidth="1"/>
    <col min="13058" max="13058" width="24.42578125" customWidth="1"/>
    <col min="13059" max="13059" width="17.5703125" customWidth="1"/>
    <col min="13060" max="13061" width="17.7109375" customWidth="1"/>
    <col min="13062" max="13062" width="7.42578125" customWidth="1"/>
    <col min="13063" max="13063" width="6.28515625" customWidth="1"/>
    <col min="13313" max="13313" width="4.5703125" customWidth="1"/>
    <col min="13314" max="13314" width="24.42578125" customWidth="1"/>
    <col min="13315" max="13315" width="17.5703125" customWidth="1"/>
    <col min="13316" max="13317" width="17.7109375" customWidth="1"/>
    <col min="13318" max="13318" width="7.42578125" customWidth="1"/>
    <col min="13319" max="13319" width="6.28515625" customWidth="1"/>
    <col min="13569" max="13569" width="4.5703125" customWidth="1"/>
    <col min="13570" max="13570" width="24.42578125" customWidth="1"/>
    <col min="13571" max="13571" width="17.5703125" customWidth="1"/>
    <col min="13572" max="13573" width="17.7109375" customWidth="1"/>
    <col min="13574" max="13574" width="7.42578125" customWidth="1"/>
    <col min="13575" max="13575" width="6.28515625" customWidth="1"/>
    <col min="13825" max="13825" width="4.5703125" customWidth="1"/>
    <col min="13826" max="13826" width="24.42578125" customWidth="1"/>
    <col min="13827" max="13827" width="17.5703125" customWidth="1"/>
    <col min="13828" max="13829" width="17.7109375" customWidth="1"/>
    <col min="13830" max="13830" width="7.42578125" customWidth="1"/>
    <col min="13831" max="13831" width="6.28515625" customWidth="1"/>
    <col min="14081" max="14081" width="4.5703125" customWidth="1"/>
    <col min="14082" max="14082" width="24.42578125" customWidth="1"/>
    <col min="14083" max="14083" width="17.5703125" customWidth="1"/>
    <col min="14084" max="14085" width="17.7109375" customWidth="1"/>
    <col min="14086" max="14086" width="7.42578125" customWidth="1"/>
    <col min="14087" max="14087" width="6.28515625" customWidth="1"/>
    <col min="14337" max="14337" width="4.5703125" customWidth="1"/>
    <col min="14338" max="14338" width="24.42578125" customWidth="1"/>
    <col min="14339" max="14339" width="17.5703125" customWidth="1"/>
    <col min="14340" max="14341" width="17.7109375" customWidth="1"/>
    <col min="14342" max="14342" width="7.42578125" customWidth="1"/>
    <col min="14343" max="14343" width="6.28515625" customWidth="1"/>
    <col min="14593" max="14593" width="4.5703125" customWidth="1"/>
    <col min="14594" max="14594" width="24.42578125" customWidth="1"/>
    <col min="14595" max="14595" width="17.5703125" customWidth="1"/>
    <col min="14596" max="14597" width="17.7109375" customWidth="1"/>
    <col min="14598" max="14598" width="7.42578125" customWidth="1"/>
    <col min="14599" max="14599" width="6.28515625" customWidth="1"/>
    <col min="14849" max="14849" width="4.5703125" customWidth="1"/>
    <col min="14850" max="14850" width="24.42578125" customWidth="1"/>
    <col min="14851" max="14851" width="17.5703125" customWidth="1"/>
    <col min="14852" max="14853" width="17.7109375" customWidth="1"/>
    <col min="14854" max="14854" width="7.42578125" customWidth="1"/>
    <col min="14855" max="14855" width="6.28515625" customWidth="1"/>
    <col min="15105" max="15105" width="4.5703125" customWidth="1"/>
    <col min="15106" max="15106" width="24.42578125" customWidth="1"/>
    <col min="15107" max="15107" width="17.5703125" customWidth="1"/>
    <col min="15108" max="15109" width="17.7109375" customWidth="1"/>
    <col min="15110" max="15110" width="7.42578125" customWidth="1"/>
    <col min="15111" max="15111" width="6.28515625" customWidth="1"/>
    <col min="15361" max="15361" width="4.5703125" customWidth="1"/>
    <col min="15362" max="15362" width="24.42578125" customWidth="1"/>
    <col min="15363" max="15363" width="17.5703125" customWidth="1"/>
    <col min="15364" max="15365" width="17.7109375" customWidth="1"/>
    <col min="15366" max="15366" width="7.42578125" customWidth="1"/>
    <col min="15367" max="15367" width="6.28515625" customWidth="1"/>
    <col min="15617" max="15617" width="4.5703125" customWidth="1"/>
    <col min="15618" max="15618" width="24.42578125" customWidth="1"/>
    <col min="15619" max="15619" width="17.5703125" customWidth="1"/>
    <col min="15620" max="15621" width="17.7109375" customWidth="1"/>
    <col min="15622" max="15622" width="7.42578125" customWidth="1"/>
    <col min="15623" max="15623" width="6.28515625" customWidth="1"/>
    <col min="15873" max="15873" width="4.5703125" customWidth="1"/>
    <col min="15874" max="15874" width="24.42578125" customWidth="1"/>
    <col min="15875" max="15875" width="17.5703125" customWidth="1"/>
    <col min="15876" max="15877" width="17.7109375" customWidth="1"/>
    <col min="15878" max="15878" width="7.42578125" customWidth="1"/>
    <col min="15879" max="15879" width="6.28515625" customWidth="1"/>
    <col min="16129" max="16129" width="4.5703125" customWidth="1"/>
    <col min="16130" max="16130" width="24.42578125" customWidth="1"/>
    <col min="16131" max="16131" width="17.5703125" customWidth="1"/>
    <col min="16132" max="16133" width="17.7109375" customWidth="1"/>
    <col min="16134" max="16134" width="7.42578125" customWidth="1"/>
    <col min="16135" max="16135" width="6.28515625" customWidth="1"/>
  </cols>
  <sheetData>
    <row r="1" spans="1:7" x14ac:dyDescent="0.2">
      <c r="A1" s="146" t="s">
        <v>38</v>
      </c>
      <c r="B1" s="146"/>
      <c r="C1" s="146"/>
      <c r="D1" s="146"/>
      <c r="E1" s="146"/>
      <c r="F1" s="146"/>
      <c r="G1" s="146"/>
    </row>
    <row r="3" spans="1:7" x14ac:dyDescent="0.2">
      <c r="A3" s="147" t="s">
        <v>0</v>
      </c>
      <c r="B3" s="147"/>
      <c r="C3" s="147"/>
      <c r="D3" s="147"/>
      <c r="E3" s="147"/>
      <c r="F3" s="147"/>
      <c r="G3" s="147"/>
    </row>
    <row r="5" spans="1:7" ht="33.75" x14ac:dyDescent="0.2">
      <c r="A5" s="148" t="s">
        <v>31</v>
      </c>
      <c r="B5" s="148"/>
      <c r="C5" s="62" t="s">
        <v>35</v>
      </c>
      <c r="D5" s="62" t="s">
        <v>32</v>
      </c>
      <c r="E5" s="62" t="s">
        <v>36</v>
      </c>
      <c r="F5" s="62" t="s">
        <v>37</v>
      </c>
      <c r="G5" s="62" t="s">
        <v>33</v>
      </c>
    </row>
    <row r="6" spans="1:7" x14ac:dyDescent="0.2">
      <c r="A6" s="149">
        <v>1</v>
      </c>
      <c r="B6" s="149"/>
      <c r="C6" s="63">
        <v>2</v>
      </c>
      <c r="D6" s="63">
        <v>3</v>
      </c>
      <c r="E6" s="63">
        <v>4</v>
      </c>
      <c r="F6" s="63">
        <v>5</v>
      </c>
      <c r="G6" s="63">
        <v>6</v>
      </c>
    </row>
    <row r="7" spans="1:7" x14ac:dyDescent="0.2">
      <c r="A7" s="61"/>
      <c r="B7" s="64" t="s">
        <v>34</v>
      </c>
      <c r="C7" s="65"/>
      <c r="D7" s="65"/>
      <c r="E7" s="65"/>
      <c r="F7" s="66"/>
      <c r="G7" s="66"/>
    </row>
    <row r="8" spans="1:7" x14ac:dyDescent="0.2">
      <c r="A8" s="68"/>
      <c r="B8" s="69"/>
      <c r="C8" s="70"/>
      <c r="D8" s="70"/>
      <c r="E8" s="70"/>
      <c r="F8" s="70"/>
      <c r="G8" s="70"/>
    </row>
    <row r="9" spans="1:7" x14ac:dyDescent="0.2">
      <c r="A9" s="71"/>
      <c r="B9" s="72"/>
      <c r="C9" s="67"/>
      <c r="D9" s="67"/>
      <c r="E9" s="67"/>
      <c r="F9" s="65"/>
      <c r="G9" s="67"/>
    </row>
  </sheetData>
  <mergeCells count="4">
    <mergeCell ref="A1:G1"/>
    <mergeCell ref="A3:G3"/>
    <mergeCell ref="A5:B5"/>
    <mergeCell ref="A6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MacroEnabled.12" shapeId="1843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276225</xdr:colOff>
                <xdr:row>15</xdr:row>
                <xdr:rowOff>104775</xdr:rowOff>
              </to>
            </anchor>
          </objectPr>
        </oleObject>
      </mc:Choice>
      <mc:Fallback>
        <oleObject progId="Word.DocumentMacroEnabled.12" shapeId="1843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19" sqref="E19"/>
    </sheetView>
  </sheetViews>
  <sheetFormatPr defaultRowHeight="12.75" x14ac:dyDescent="0.2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x14ac:dyDescent="0.2">
      <c r="A1" s="150" t="s">
        <v>228</v>
      </c>
      <c r="B1" s="150"/>
      <c r="C1" s="150"/>
      <c r="D1" s="150"/>
      <c r="E1" s="150"/>
      <c r="F1" s="150"/>
      <c r="G1" s="150"/>
    </row>
    <row r="3" spans="1:7" x14ac:dyDescent="0.2">
      <c r="A3" s="144"/>
      <c r="B3" s="144"/>
      <c r="C3" s="144"/>
      <c r="D3" s="144"/>
      <c r="E3" s="144"/>
      <c r="F3" s="144"/>
      <c r="G3" s="144"/>
    </row>
    <row r="4" spans="1:7" ht="22.5" x14ac:dyDescent="0.2">
      <c r="A4" s="141" t="s">
        <v>31</v>
      </c>
      <c r="B4" s="141"/>
      <c r="C4" s="87" t="s">
        <v>36</v>
      </c>
      <c r="D4" s="87" t="s">
        <v>50</v>
      </c>
      <c r="E4" s="87" t="s">
        <v>193</v>
      </c>
      <c r="F4" s="87" t="s">
        <v>37</v>
      </c>
      <c r="G4" s="87" t="s">
        <v>33</v>
      </c>
    </row>
    <row r="5" spans="1:7" x14ac:dyDescent="0.2">
      <c r="A5" s="142">
        <v>1</v>
      </c>
      <c r="B5" s="142"/>
      <c r="C5" s="89">
        <v>2</v>
      </c>
      <c r="D5" s="89">
        <v>3</v>
      </c>
      <c r="E5" s="89">
        <v>4</v>
      </c>
      <c r="F5" s="89">
        <v>5</v>
      </c>
      <c r="G5" s="89">
        <v>6</v>
      </c>
    </row>
    <row r="6" spans="1:7" x14ac:dyDescent="0.2">
      <c r="A6" s="109" t="s">
        <v>229</v>
      </c>
      <c r="B6" s="151" t="s">
        <v>230</v>
      </c>
      <c r="C6" s="108">
        <v>17037.09</v>
      </c>
      <c r="D6" s="108">
        <v>0</v>
      </c>
      <c r="E6" s="108">
        <v>0</v>
      </c>
      <c r="F6" s="113"/>
      <c r="G6" s="113"/>
    </row>
    <row r="7" spans="1:7" x14ac:dyDescent="0.2">
      <c r="A7" s="109" t="s">
        <v>231</v>
      </c>
      <c r="B7" s="151" t="s">
        <v>232</v>
      </c>
      <c r="C7" s="108">
        <v>17037.09</v>
      </c>
      <c r="D7" s="108">
        <v>0</v>
      </c>
      <c r="E7" s="108">
        <v>0</v>
      </c>
      <c r="F7" s="113"/>
      <c r="G7" s="113"/>
    </row>
    <row r="8" spans="1:7" x14ac:dyDescent="0.2">
      <c r="A8" s="152" t="s">
        <v>233</v>
      </c>
      <c r="B8" s="153" t="s">
        <v>234</v>
      </c>
      <c r="C8" s="115">
        <v>17037.09</v>
      </c>
      <c r="D8" s="116"/>
      <c r="E8" s="115"/>
      <c r="F8" s="116"/>
      <c r="G8" s="113"/>
    </row>
    <row r="9" spans="1:7" x14ac:dyDescent="0.2">
      <c r="A9" s="152" t="s">
        <v>235</v>
      </c>
      <c r="B9" s="153" t="s">
        <v>236</v>
      </c>
      <c r="C9" s="115">
        <v>17037.09</v>
      </c>
      <c r="D9" s="116"/>
      <c r="E9" s="115"/>
      <c r="F9" s="116"/>
      <c r="G9" s="116"/>
    </row>
    <row r="11" spans="1:7" x14ac:dyDescent="0.2">
      <c r="A11" s="144"/>
      <c r="B11" s="144"/>
      <c r="C11" s="144"/>
      <c r="D11" s="144"/>
      <c r="E11" s="144"/>
      <c r="F11" s="144"/>
      <c r="G11" s="144"/>
    </row>
    <row r="12" spans="1:7" ht="22.5" x14ac:dyDescent="0.2">
      <c r="A12" s="141" t="s">
        <v>31</v>
      </c>
      <c r="B12" s="141"/>
      <c r="C12" s="87" t="s">
        <v>36</v>
      </c>
      <c r="D12" s="87" t="s">
        <v>50</v>
      </c>
      <c r="E12" s="87" t="s">
        <v>193</v>
      </c>
      <c r="F12" s="87" t="s">
        <v>37</v>
      </c>
      <c r="G12" s="87" t="s">
        <v>33</v>
      </c>
    </row>
    <row r="13" spans="1:7" x14ac:dyDescent="0.2">
      <c r="A13" s="142">
        <v>1</v>
      </c>
      <c r="B13" s="142"/>
      <c r="C13" s="89">
        <v>2</v>
      </c>
      <c r="D13" s="89">
        <v>3</v>
      </c>
      <c r="E13" s="89">
        <v>4</v>
      </c>
      <c r="F13" s="89">
        <v>5</v>
      </c>
      <c r="G13" s="89">
        <v>6</v>
      </c>
    </row>
    <row r="14" spans="1:7" x14ac:dyDescent="0.2">
      <c r="A14" s="109" t="s">
        <v>229</v>
      </c>
      <c r="B14" s="151" t="s">
        <v>230</v>
      </c>
      <c r="C14" s="108">
        <v>0</v>
      </c>
      <c r="D14" s="108">
        <v>0</v>
      </c>
      <c r="E14" s="108">
        <v>95394.84</v>
      </c>
      <c r="F14" s="113"/>
      <c r="G14" s="113"/>
    </row>
    <row r="15" spans="1:7" x14ac:dyDescent="0.2">
      <c r="A15" s="109" t="s">
        <v>231</v>
      </c>
      <c r="B15" s="151" t="s">
        <v>232</v>
      </c>
      <c r="C15" s="108">
        <v>0</v>
      </c>
      <c r="D15" s="108">
        <v>0</v>
      </c>
      <c r="E15" s="108">
        <v>95394.84</v>
      </c>
      <c r="F15" s="113"/>
      <c r="G15" s="113"/>
    </row>
    <row r="16" spans="1:7" x14ac:dyDescent="0.2">
      <c r="A16" s="152" t="s">
        <v>233</v>
      </c>
      <c r="B16" s="153" t="s">
        <v>234</v>
      </c>
      <c r="C16" s="115" t="s">
        <v>0</v>
      </c>
      <c r="D16" s="116"/>
      <c r="E16" s="115">
        <v>95394.84</v>
      </c>
      <c r="F16" s="116"/>
      <c r="G16" s="113"/>
    </row>
    <row r="17" spans="1:7" x14ac:dyDescent="0.2">
      <c r="A17" s="152" t="s">
        <v>237</v>
      </c>
      <c r="B17" s="153" t="s">
        <v>238</v>
      </c>
      <c r="C17" s="115" t="s">
        <v>0</v>
      </c>
      <c r="D17" s="116"/>
      <c r="E17" s="115">
        <v>95394.84</v>
      </c>
      <c r="F17" s="116"/>
      <c r="G17" s="116"/>
    </row>
    <row r="19" spans="1:7" x14ac:dyDescent="0.2">
      <c r="A19" s="154" t="s">
        <v>239</v>
      </c>
      <c r="B19" s="154"/>
      <c r="C19" s="91">
        <v>0</v>
      </c>
      <c r="D19" s="91">
        <v>0</v>
      </c>
      <c r="E19" s="91">
        <v>-95394.84</v>
      </c>
      <c r="F19" s="92"/>
      <c r="G19" s="92"/>
    </row>
  </sheetData>
  <mergeCells count="8">
    <mergeCell ref="A13:B13"/>
    <mergeCell ref="A19:B19"/>
    <mergeCell ref="A1:G1"/>
    <mergeCell ref="A3:G3"/>
    <mergeCell ref="A4:B4"/>
    <mergeCell ref="A5:B5"/>
    <mergeCell ref="A11:G11"/>
    <mergeCell ref="A12:B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b9ef64070b99302430f9f92236492321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cdc211339e053fee642aa04166e0323e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79E9D-74FC-49F2-8D0C-52EC943A8A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B221DB-68BE-49B0-9F27-0BBF70FCE4B6}">
  <ds:schemaRefs>
    <ds:schemaRef ds:uri="http://schemas.microsoft.com/office/infopath/2007/PartnerControls"/>
    <ds:schemaRef ds:uri="a54cff6b-89cd-472d-8428-4d992b99b4f5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aadfe461-7b82-4e08-bbd2-ccc55be7c3a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66CF84-9125-4F7D-BE3B-C09EEC31F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1</vt:i4>
      </vt:variant>
    </vt:vector>
  </HeadingPairs>
  <TitlesOfParts>
    <vt:vector size="13" baseType="lpstr">
      <vt:lpstr>1. Sažetak</vt:lpstr>
      <vt:lpstr>1.1 Sažetak</vt:lpstr>
      <vt:lpstr>1.2.1.Izv. prema ek. klasif.</vt:lpstr>
      <vt:lpstr>1.2.2. Izv. prema izvorima fin.</vt:lpstr>
      <vt:lpstr>1.2.3. Izv. prema funkc. klasif</vt:lpstr>
      <vt:lpstr>1.3.1. Rač. fin. prema ek. klas</vt:lpstr>
      <vt:lpstr>1.3.2. Rač. fin. prema izv.fin.</vt:lpstr>
      <vt:lpstr>2. Posebni dio</vt:lpstr>
      <vt:lpstr>Preneseni višak ili manjak</vt:lpstr>
      <vt:lpstr>2.1. Posebni dio - Izv. po org.</vt:lpstr>
      <vt:lpstr>2.2. Izv. po program. klas.</vt:lpstr>
      <vt:lpstr>Završna odredba</vt:lpstr>
      <vt:lpstr>'1. Sažetak'!Podrucje_ispisa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Windows User</cp:lastModifiedBy>
  <cp:lastPrinted>2025-07-18T09:15:03Z</cp:lastPrinted>
  <dcterms:created xsi:type="dcterms:W3CDTF">2024-02-15T08:40:53Z</dcterms:created>
  <dcterms:modified xsi:type="dcterms:W3CDTF">2025-08-12T10:14:39Z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